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LPHA\calidad\Procesos Telemedellín\1. Direccionamiento Estratégico\7. Riesgos\2021\"/>
    </mc:Choice>
  </mc:AlternateContent>
  <xr:revisionPtr revIDLastSave="0" documentId="13_ncr:1_{BC0055AF-D458-4DF2-8214-764EDD8953E2}" xr6:coauthVersionLast="47" xr6:coauthVersionMax="47" xr10:uidLastSave="{00000000-0000-0000-0000-000000000000}"/>
  <bookViews>
    <workbookView xWindow="-120" yWindow="-120" windowWidth="29040" windowHeight="15720" xr2:uid="{00000000-000D-0000-FFFF-FFFF00000000}"/>
  </bookViews>
  <sheets>
    <sheet name="Direccionamiento estratégico" sheetId="5" r:id="rId1"/>
    <sheet name="Programación" sheetId="8" r:id="rId2"/>
    <sheet name="Agencia y Central" sheetId="4" r:id="rId3"/>
    <sheet name="Producción" sheetId="3" r:id="rId4"/>
    <sheet name="Técnica" sheetId="9" r:id="rId5"/>
    <sheet name="Comunicaciones" sheetId="1" r:id="rId6"/>
    <sheet name="Administrativa" sheetId="2" r:id="rId7"/>
    <sheet name="Jurídica" sheetId="6" r:id="rId8"/>
    <sheet name="G. Humana" sheetId="7" r:id="rId9"/>
  </sheets>
  <definedNames>
    <definedName name="_xlnm._FilterDatabase" localSheetId="6" hidden="1">Administrativa!$A$3:$AJ$68</definedName>
    <definedName name="_xlnm._FilterDatabase" localSheetId="2" hidden="1">'Agencia y Central'!$A$3:$AI$7</definedName>
    <definedName name="_xlnm._FilterDatabase" localSheetId="5" hidden="1">Comunicaciones!$A$3:$AJ$7</definedName>
    <definedName name="_xlnm._FilterDatabase" localSheetId="0" hidden="1">'Direccionamiento estratégico'!$A$2:$AK$2</definedName>
    <definedName name="_xlnm._FilterDatabase" localSheetId="8" hidden="1">'G. Humana'!$A$3:$AJ$6</definedName>
    <definedName name="_xlnm._FilterDatabase" localSheetId="7" hidden="1">Jurídica!$A$3:$AK$6</definedName>
    <definedName name="_xlnm._FilterDatabase" localSheetId="3" hidden="1">Producción!$A$3:$AJ$7</definedName>
    <definedName name="_xlnm._FilterDatabase" localSheetId="1" hidden="1">Programación!$A$3:$AK$6</definedName>
    <definedName name="_xlnm._FilterDatabase" localSheetId="4" hidden="1">Técnica!$G$3:$AD$3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 i="6" l="1"/>
  <c r="AA8" i="6" s="1"/>
  <c r="AB8" i="6" s="1"/>
  <c r="V8" i="6"/>
  <c r="W8" i="6" s="1"/>
  <c r="K8" i="6"/>
  <c r="L8" i="6" s="1"/>
  <c r="M8" i="6" s="1"/>
  <c r="Z7" i="6"/>
  <c r="AA7" i="6" s="1"/>
  <c r="AB7" i="6" s="1"/>
  <c r="V7" i="6"/>
  <c r="W7" i="6" s="1"/>
  <c r="K7" i="6"/>
  <c r="L7" i="6" s="1"/>
  <c r="M7" i="6" s="1"/>
  <c r="V8" i="9" l="1"/>
  <c r="W8" i="9" s="1"/>
  <c r="V7" i="9"/>
  <c r="W7" i="9" s="1"/>
  <c r="V6" i="9"/>
  <c r="W6" i="9" s="1"/>
  <c r="V5" i="9"/>
  <c r="W5" i="9" s="1"/>
  <c r="V4" i="9"/>
  <c r="W4" i="9" s="1"/>
  <c r="Z8" i="9"/>
  <c r="AA8" i="9" s="1"/>
  <c r="L8" i="9"/>
  <c r="M8" i="9" s="1"/>
  <c r="Z7" i="9"/>
  <c r="AA7" i="9" s="1"/>
  <c r="L7" i="9"/>
  <c r="M7" i="9" s="1"/>
  <c r="Z6" i="9"/>
  <c r="AA6" i="9" s="1"/>
  <c r="L6" i="9"/>
  <c r="M6" i="9" s="1"/>
  <c r="Z5" i="9"/>
  <c r="AA5" i="9" s="1"/>
  <c r="L5" i="9"/>
  <c r="M5" i="9" s="1"/>
  <c r="Z4" i="9"/>
  <c r="AA4" i="9" s="1"/>
  <c r="L4" i="9"/>
  <c r="M4" i="9" s="1"/>
  <c r="Z6" i="8" l="1"/>
  <c r="AA6" i="8" s="1"/>
  <c r="AB6" i="8" s="1"/>
  <c r="V6" i="8"/>
  <c r="W6" i="8" s="1"/>
  <c r="K6" i="8"/>
  <c r="L6" i="8" s="1"/>
  <c r="M6" i="8" s="1"/>
  <c r="Z5" i="8"/>
  <c r="AA5" i="8" s="1"/>
  <c r="AB5" i="8" s="1"/>
  <c r="V5" i="8"/>
  <c r="W5" i="8" s="1"/>
  <c r="K5" i="8"/>
  <c r="L5" i="8" s="1"/>
  <c r="M5" i="8" s="1"/>
  <c r="Z4" i="8"/>
  <c r="AA4" i="8" s="1"/>
  <c r="AB4" i="8" s="1"/>
  <c r="V4" i="8"/>
  <c r="W4" i="8" s="1"/>
  <c r="K4" i="8"/>
  <c r="L4" i="8" s="1"/>
  <c r="M4" i="8" s="1"/>
  <c r="AA6" i="7" l="1"/>
  <c r="AB6" i="7" s="1"/>
  <c r="W6" i="7"/>
  <c r="L6" i="7"/>
  <c r="M6" i="7"/>
  <c r="N6" i="7" s="1"/>
  <c r="AA5" i="7"/>
  <c r="AB5" i="7" s="1"/>
  <c r="W5" i="7"/>
  <c r="L5" i="7"/>
  <c r="M5" i="7"/>
  <c r="N5" i="7"/>
  <c r="AA4" i="7"/>
  <c r="AB4" i="7" s="1"/>
  <c r="AC4" i="7" s="1"/>
  <c r="W4" i="7"/>
  <c r="L4" i="7"/>
  <c r="M4" i="7" s="1"/>
  <c r="N4" i="7" s="1"/>
  <c r="Z6" i="6"/>
  <c r="AA6" i="6"/>
  <c r="AB6" i="6" s="1"/>
  <c r="V6" i="6"/>
  <c r="W6" i="6"/>
  <c r="K6" i="6"/>
  <c r="L6" i="6" s="1"/>
  <c r="M6" i="6" s="1"/>
  <c r="Z5" i="6"/>
  <c r="AA5" i="6"/>
  <c r="AB5" i="6" s="1"/>
  <c r="V5" i="6"/>
  <c r="W5" i="6" s="1"/>
  <c r="K5" i="6"/>
  <c r="L5" i="6" s="1"/>
  <c r="M5" i="6" s="1"/>
  <c r="Z4" i="6"/>
  <c r="AA4" i="6" s="1"/>
  <c r="AB4" i="6" s="1"/>
  <c r="V4" i="6"/>
  <c r="W4" i="6"/>
  <c r="K4" i="6"/>
  <c r="L4" i="6" s="1"/>
  <c r="M4" i="6" s="1"/>
  <c r="AA3" i="5"/>
  <c r="AB3" i="5"/>
  <c r="AC3" i="5" s="1"/>
  <c r="W3" i="5"/>
  <c r="X3" i="5"/>
  <c r="L3" i="5"/>
  <c r="M3" i="5" s="1"/>
  <c r="N3" i="5" s="1"/>
  <c r="V5" i="4"/>
  <c r="W5" i="4" s="1"/>
  <c r="V6" i="4"/>
  <c r="W6" i="4" s="1"/>
  <c r="V7" i="4"/>
  <c r="W7" i="4" s="1"/>
  <c r="V4" i="4"/>
  <c r="W4" i="4" s="1"/>
  <c r="Z7" i="4"/>
  <c r="AA7" i="4"/>
  <c r="AB7" i="4" s="1"/>
  <c r="K7" i="4"/>
  <c r="L7" i="4" s="1"/>
  <c r="M7" i="4" s="1"/>
  <c r="Z6" i="4"/>
  <c r="AA6" i="4"/>
  <c r="AB6" i="4"/>
  <c r="K6" i="4"/>
  <c r="L6" i="4" s="1"/>
  <c r="M6" i="4" s="1"/>
  <c r="Z5" i="4"/>
  <c r="AA5" i="4"/>
  <c r="AB5" i="4"/>
  <c r="K5" i="4"/>
  <c r="L5" i="4"/>
  <c r="M5" i="4"/>
  <c r="Z4" i="4"/>
  <c r="AA4" i="4" s="1"/>
  <c r="AB4" i="4" s="1"/>
  <c r="K4" i="4"/>
  <c r="L4" i="4" s="1"/>
  <c r="M4" i="4" s="1"/>
  <c r="AA7" i="3"/>
  <c r="AB7" i="3" s="1"/>
  <c r="AC7" i="3" s="1"/>
  <c r="W7" i="3"/>
  <c r="X7" i="3" s="1"/>
  <c r="L7" i="3"/>
  <c r="M7" i="3"/>
  <c r="N7" i="3" s="1"/>
  <c r="AA6" i="3"/>
  <c r="AB6" i="3" s="1"/>
  <c r="AC6" i="3" s="1"/>
  <c r="W6" i="3"/>
  <c r="X6" i="3" s="1"/>
  <c r="L6" i="3"/>
  <c r="M6" i="3"/>
  <c r="N6" i="3" s="1"/>
  <c r="AA5" i="3"/>
  <c r="AB5" i="3"/>
  <c r="AC5" i="3"/>
  <c r="W5" i="3"/>
  <c r="X5" i="3" s="1"/>
  <c r="L5" i="3"/>
  <c r="M5" i="3" s="1"/>
  <c r="N5" i="3" s="1"/>
  <c r="AA4" i="3"/>
  <c r="AB4" i="3"/>
  <c r="AC4" i="3"/>
  <c r="W4" i="3"/>
  <c r="X4" i="3" s="1"/>
  <c r="L4" i="3"/>
  <c r="M4" i="3"/>
  <c r="N4" i="3"/>
  <c r="W7" i="1"/>
  <c r="W6" i="1"/>
  <c r="X6" i="1" s="1"/>
  <c r="W5" i="1"/>
  <c r="AB68" i="2"/>
  <c r="AC68" i="2" s="1"/>
  <c r="L68" i="2"/>
  <c r="M68" i="2"/>
  <c r="N68" i="2" s="1"/>
  <c r="AB67" i="2"/>
  <c r="AC67" i="2"/>
  <c r="L67" i="2"/>
  <c r="M67" i="2"/>
  <c r="N67" i="2" s="1"/>
  <c r="AB66" i="2"/>
  <c r="AC66" i="2" s="1"/>
  <c r="L66" i="2"/>
  <c r="M66" i="2" s="1"/>
  <c r="N66" i="2" s="1"/>
  <c r="AA65" i="2"/>
  <c r="AB65" i="2" s="1"/>
  <c r="AC65" i="2" s="1"/>
  <c r="W65" i="2"/>
  <c r="L65" i="2"/>
  <c r="M65" i="2"/>
  <c r="N65" i="2" s="1"/>
  <c r="AA64" i="2"/>
  <c r="AB64" i="2" s="1"/>
  <c r="AC64" i="2" s="1"/>
  <c r="W64" i="2"/>
  <c r="L64" i="2"/>
  <c r="M64" i="2"/>
  <c r="N64" i="2" s="1"/>
  <c r="AA63" i="2"/>
  <c r="AB63" i="2"/>
  <c r="AC63" i="2"/>
  <c r="W63" i="2"/>
  <c r="L63" i="2"/>
  <c r="M63" i="2"/>
  <c r="N63" i="2" s="1"/>
  <c r="AA62" i="2"/>
  <c r="AB62" i="2" s="1"/>
  <c r="AC62" i="2" s="1"/>
  <c r="W62" i="2"/>
  <c r="L62" i="2"/>
  <c r="M62" i="2"/>
  <c r="N62" i="2"/>
  <c r="AA61" i="2"/>
  <c r="AB61" i="2"/>
  <c r="AC61" i="2" s="1"/>
  <c r="W61" i="2"/>
  <c r="L61" i="2"/>
  <c r="M61" i="2"/>
  <c r="N61" i="2" s="1"/>
  <c r="AA60" i="2"/>
  <c r="AB60" i="2"/>
  <c r="AC60" i="2" s="1"/>
  <c r="W60" i="2"/>
  <c r="L60" i="2"/>
  <c r="M60" i="2"/>
  <c r="N60" i="2"/>
  <c r="AA59" i="2"/>
  <c r="AB59" i="2"/>
  <c r="AC59" i="2" s="1"/>
  <c r="W59" i="2"/>
  <c r="L59" i="2"/>
  <c r="M59" i="2"/>
  <c r="N59" i="2"/>
  <c r="AA58" i="2"/>
  <c r="AB58" i="2"/>
  <c r="AC58" i="2"/>
  <c r="W58" i="2"/>
  <c r="L58" i="2"/>
  <c r="M58" i="2" s="1"/>
  <c r="N58" i="2" s="1"/>
  <c r="AA57" i="2"/>
  <c r="AB57" i="2"/>
  <c r="AC57" i="2" s="1"/>
  <c r="W57" i="2"/>
  <c r="L57" i="2"/>
  <c r="M57" i="2" s="1"/>
  <c r="N57" i="2" s="1"/>
  <c r="AA56" i="2"/>
  <c r="AB56" i="2"/>
  <c r="AC56" i="2"/>
  <c r="W56" i="2"/>
  <c r="L56" i="2"/>
  <c r="M56" i="2" s="1"/>
  <c r="N56" i="2" s="1"/>
  <c r="AA55" i="2"/>
  <c r="AB55" i="2"/>
  <c r="AC55" i="2"/>
  <c r="W55" i="2"/>
  <c r="L55" i="2"/>
  <c r="M55" i="2"/>
  <c r="N55" i="2"/>
  <c r="AA54" i="2"/>
  <c r="AB54" i="2" s="1"/>
  <c r="AC54" i="2" s="1"/>
  <c r="W54" i="2"/>
  <c r="L54" i="2"/>
  <c r="M54" i="2" s="1"/>
  <c r="N54" i="2" s="1"/>
  <c r="AA53" i="2"/>
  <c r="AB53" i="2" s="1"/>
  <c r="AC53" i="2" s="1"/>
  <c r="W53" i="2"/>
  <c r="L53" i="2"/>
  <c r="M53" i="2"/>
  <c r="N53" i="2" s="1"/>
  <c r="AA52" i="2"/>
  <c r="AB52" i="2" s="1"/>
  <c r="AC52" i="2" s="1"/>
  <c r="W52" i="2"/>
  <c r="L52" i="2"/>
  <c r="M52" i="2"/>
  <c r="N52" i="2" s="1"/>
  <c r="AA51" i="2"/>
  <c r="AB51" i="2"/>
  <c r="AC51" i="2"/>
  <c r="W51" i="2"/>
  <c r="L51" i="2"/>
  <c r="M51" i="2"/>
  <c r="N51" i="2" s="1"/>
  <c r="AA50" i="2"/>
  <c r="AB50" i="2" s="1"/>
  <c r="AC50" i="2" s="1"/>
  <c r="W50" i="2"/>
  <c r="L50" i="2"/>
  <c r="M50" i="2"/>
  <c r="N50" i="2"/>
  <c r="AA49" i="2"/>
  <c r="AB49" i="2"/>
  <c r="AC49" i="2" s="1"/>
  <c r="W49" i="2"/>
  <c r="L49" i="2"/>
  <c r="M49" i="2"/>
  <c r="N49" i="2" s="1"/>
  <c r="AA48" i="2"/>
  <c r="AB48" i="2"/>
  <c r="AC48" i="2" s="1"/>
  <c r="W48" i="2"/>
  <c r="L48" i="2"/>
  <c r="M48" i="2"/>
  <c r="N48" i="2"/>
  <c r="AA47" i="2"/>
  <c r="AB47" i="2"/>
  <c r="AC47" i="2" s="1"/>
  <c r="W47" i="2"/>
  <c r="L47" i="2"/>
  <c r="M47" i="2"/>
  <c r="N47" i="2"/>
  <c r="AA46" i="2"/>
  <c r="AB46" i="2"/>
  <c r="AC46" i="2"/>
  <c r="W46" i="2"/>
  <c r="L46" i="2"/>
  <c r="M46" i="2" s="1"/>
  <c r="N46" i="2" s="1"/>
  <c r="AA45" i="2"/>
  <c r="AB45" i="2"/>
  <c r="AC45" i="2" s="1"/>
  <c r="W45" i="2"/>
  <c r="L45" i="2"/>
  <c r="M45" i="2" s="1"/>
  <c r="N45" i="2" s="1"/>
  <c r="AA44" i="2"/>
  <c r="AB44" i="2"/>
  <c r="AC44" i="2"/>
  <c r="W44" i="2"/>
  <c r="L44" i="2"/>
  <c r="M44" i="2" s="1"/>
  <c r="N44" i="2" s="1"/>
  <c r="AA43" i="2"/>
  <c r="AB43" i="2"/>
  <c r="AC43" i="2"/>
  <c r="W43" i="2"/>
  <c r="L43" i="2"/>
  <c r="M43" i="2"/>
  <c r="N43" i="2"/>
  <c r="AA42" i="2"/>
  <c r="AB42" i="2" s="1"/>
  <c r="AC42" i="2" s="1"/>
  <c r="W42" i="2"/>
  <c r="L42" i="2"/>
  <c r="M42" i="2" s="1"/>
  <c r="N42" i="2" s="1"/>
  <c r="AA41" i="2"/>
  <c r="AB41" i="2" s="1"/>
  <c r="AC41" i="2" s="1"/>
  <c r="W41" i="2"/>
  <c r="L41" i="2"/>
  <c r="M41" i="2"/>
  <c r="N41" i="2" s="1"/>
  <c r="AA40" i="2"/>
  <c r="AB40" i="2" s="1"/>
  <c r="AC40" i="2" s="1"/>
  <c r="W40" i="2"/>
  <c r="L40" i="2"/>
  <c r="M40" i="2"/>
  <c r="N40" i="2" s="1"/>
  <c r="AA39" i="2"/>
  <c r="AB39" i="2"/>
  <c r="AC39" i="2"/>
  <c r="W39" i="2"/>
  <c r="L39" i="2"/>
  <c r="M39" i="2"/>
  <c r="N39" i="2" s="1"/>
  <c r="AA38" i="2"/>
  <c r="AB38" i="2" s="1"/>
  <c r="AC38" i="2" s="1"/>
  <c r="W38" i="2"/>
  <c r="L38" i="2"/>
  <c r="M38" i="2"/>
  <c r="N38" i="2"/>
  <c r="AA37" i="2"/>
  <c r="AB37" i="2"/>
  <c r="AC37" i="2" s="1"/>
  <c r="W37" i="2"/>
  <c r="L37" i="2"/>
  <c r="M37" i="2"/>
  <c r="N37" i="2" s="1"/>
  <c r="AA36" i="2"/>
  <c r="AB36" i="2"/>
  <c r="AC36" i="2" s="1"/>
  <c r="W36" i="2"/>
  <c r="L36" i="2"/>
  <c r="M36" i="2"/>
  <c r="N36" i="2"/>
  <c r="AA35" i="2"/>
  <c r="AB35" i="2"/>
  <c r="AC35" i="2" s="1"/>
  <c r="W35" i="2"/>
  <c r="L35" i="2"/>
  <c r="M35" i="2"/>
  <c r="N35" i="2"/>
  <c r="AA34" i="2"/>
  <c r="AB34" i="2"/>
  <c r="AC34" i="2"/>
  <c r="W34" i="2"/>
  <c r="L34" i="2"/>
  <c r="M34" i="2" s="1"/>
  <c r="N34" i="2" s="1"/>
  <c r="AA33" i="2"/>
  <c r="AB33" i="2"/>
  <c r="AC33" i="2" s="1"/>
  <c r="W33" i="2"/>
  <c r="L33" i="2"/>
  <c r="M33" i="2" s="1"/>
  <c r="N33" i="2" s="1"/>
  <c r="AA32" i="2"/>
  <c r="AB32" i="2"/>
  <c r="AC32" i="2"/>
  <c r="W32" i="2"/>
  <c r="L32" i="2"/>
  <c r="M32" i="2" s="1"/>
  <c r="N32" i="2" s="1"/>
  <c r="AA31" i="2"/>
  <c r="AB31" i="2"/>
  <c r="AC31" i="2"/>
  <c r="W31" i="2"/>
  <c r="L31" i="2"/>
  <c r="M31" i="2"/>
  <c r="N31" i="2"/>
  <c r="AA30" i="2"/>
  <c r="AB30" i="2"/>
  <c r="AC30" i="2"/>
  <c r="W30" i="2"/>
  <c r="L30" i="2"/>
  <c r="M30" i="2" s="1"/>
  <c r="N30" i="2" s="1"/>
  <c r="AA29" i="2"/>
  <c r="AB29" i="2" s="1"/>
  <c r="AC29" i="2" s="1"/>
  <c r="W29" i="2"/>
  <c r="L29" i="2"/>
  <c r="M29" i="2"/>
  <c r="N29" i="2"/>
  <c r="AA28" i="2"/>
  <c r="AB28" i="2" s="1"/>
  <c r="AC28" i="2" s="1"/>
  <c r="W28" i="2"/>
  <c r="L28" i="2"/>
  <c r="M28" i="2"/>
  <c r="N28" i="2" s="1"/>
  <c r="AA27" i="2"/>
  <c r="AB27" i="2"/>
  <c r="AC27" i="2"/>
  <c r="W27" i="2"/>
  <c r="L27" i="2"/>
  <c r="M27" i="2"/>
  <c r="N27" i="2" s="1"/>
  <c r="AA26" i="2"/>
  <c r="AB26" i="2" s="1"/>
  <c r="AC26" i="2" s="1"/>
  <c r="W26" i="2"/>
  <c r="L26" i="2"/>
  <c r="M26" i="2"/>
  <c r="N26" i="2"/>
  <c r="AA25" i="2"/>
  <c r="AB25" i="2"/>
  <c r="AC25" i="2"/>
  <c r="W25" i="2"/>
  <c r="L25" i="2"/>
  <c r="M25" i="2"/>
  <c r="N25" i="2" s="1"/>
  <c r="AA24" i="2"/>
  <c r="AB24" i="2"/>
  <c r="AC24" i="2" s="1"/>
  <c r="W24" i="2"/>
  <c r="L24" i="2"/>
  <c r="M24" i="2"/>
  <c r="N24" i="2"/>
  <c r="AA23" i="2"/>
  <c r="AB23" i="2"/>
  <c r="AC23" i="2" s="1"/>
  <c r="W23" i="2"/>
  <c r="L23" i="2"/>
  <c r="M23" i="2"/>
  <c r="N23" i="2"/>
  <c r="AA22" i="2"/>
  <c r="AB22" i="2"/>
  <c r="AC22" i="2"/>
  <c r="W22" i="2"/>
  <c r="L22" i="2"/>
  <c r="M22" i="2"/>
  <c r="N22" i="2"/>
  <c r="AA21" i="2"/>
  <c r="AB21" i="2"/>
  <c r="AC21" i="2" s="1"/>
  <c r="W21" i="2"/>
  <c r="L21" i="2"/>
  <c r="M21" i="2" s="1"/>
  <c r="N21" i="2" s="1"/>
  <c r="AA20" i="2"/>
  <c r="AB20" i="2"/>
  <c r="AC20" i="2"/>
  <c r="W20" i="2"/>
  <c r="L20" i="2"/>
  <c r="M20" i="2" s="1"/>
  <c r="N20" i="2" s="1"/>
  <c r="AA19" i="2"/>
  <c r="AB19" i="2"/>
  <c r="AC19" i="2"/>
  <c r="W19" i="2"/>
  <c r="L19" i="2"/>
  <c r="M19" i="2"/>
  <c r="N19" i="2"/>
  <c r="AA18" i="2"/>
  <c r="AB18" i="2"/>
  <c r="AC18" i="2"/>
  <c r="W18" i="2"/>
  <c r="L18" i="2"/>
  <c r="M18" i="2" s="1"/>
  <c r="N18" i="2" s="1"/>
  <c r="AA17" i="2"/>
  <c r="AB17" i="2" s="1"/>
  <c r="AC17" i="2" s="1"/>
  <c r="W17" i="2"/>
  <c r="L17" i="2"/>
  <c r="M17" i="2"/>
  <c r="N17" i="2"/>
  <c r="AA16" i="2"/>
  <c r="AB16" i="2" s="1"/>
  <c r="AC16" i="2" s="1"/>
  <c r="W16" i="2"/>
  <c r="L16" i="2"/>
  <c r="M16" i="2"/>
  <c r="N16" i="2" s="1"/>
  <c r="AA15" i="2"/>
  <c r="AB15" i="2"/>
  <c r="AC15" i="2"/>
  <c r="W15" i="2"/>
  <c r="L15" i="2"/>
  <c r="M15" i="2"/>
  <c r="N15" i="2" s="1"/>
  <c r="AA14" i="2"/>
  <c r="AB14" i="2" s="1"/>
  <c r="AC14" i="2" s="1"/>
  <c r="W14" i="2"/>
  <c r="L14" i="2"/>
  <c r="M14" i="2"/>
  <c r="N14" i="2"/>
  <c r="AA13" i="2"/>
  <c r="AB13" i="2"/>
  <c r="AC13" i="2"/>
  <c r="W13" i="2"/>
  <c r="L13" i="2"/>
  <c r="M13" i="2"/>
  <c r="N13" i="2" s="1"/>
  <c r="AA12" i="2"/>
  <c r="AB12" i="2"/>
  <c r="AC12" i="2" s="1"/>
  <c r="W12" i="2"/>
  <c r="L12" i="2"/>
  <c r="M12" i="2"/>
  <c r="N12" i="2"/>
  <c r="AA11" i="2"/>
  <c r="AB11" i="2"/>
  <c r="AC11" i="2" s="1"/>
  <c r="W11" i="2"/>
  <c r="L11" i="2"/>
  <c r="M11" i="2"/>
  <c r="N11" i="2"/>
  <c r="AA10" i="2"/>
  <c r="AB10" i="2"/>
  <c r="AC10" i="2"/>
  <c r="W10" i="2"/>
  <c r="L10" i="2"/>
  <c r="M10" i="2"/>
  <c r="N10" i="2"/>
  <c r="AA9" i="2"/>
  <c r="AB9" i="2"/>
  <c r="AC9" i="2" s="1"/>
  <c r="W9" i="2"/>
  <c r="L9" i="2"/>
  <c r="M9" i="2" s="1"/>
  <c r="N9" i="2" s="1"/>
  <c r="AA8" i="2"/>
  <c r="AB8" i="2"/>
  <c r="AC8" i="2"/>
  <c r="W8" i="2"/>
  <c r="L8" i="2"/>
  <c r="M8" i="2" s="1"/>
  <c r="N8" i="2" s="1"/>
  <c r="AA7" i="2"/>
  <c r="AB7" i="2"/>
  <c r="AC7" i="2"/>
  <c r="W7" i="2"/>
  <c r="L7" i="2"/>
  <c r="M7" i="2"/>
  <c r="N7" i="2"/>
  <c r="AA6" i="2"/>
  <c r="AB6" i="2"/>
  <c r="AC6" i="2"/>
  <c r="W6" i="2"/>
  <c r="L6" i="2"/>
  <c r="M6" i="2" s="1"/>
  <c r="N6" i="2" s="1"/>
  <c r="AA5" i="2"/>
  <c r="AB5" i="2" s="1"/>
  <c r="AC5" i="2" s="1"/>
  <c r="W5" i="2"/>
  <c r="X5" i="2"/>
  <c r="L5" i="2"/>
  <c r="M5" i="2"/>
  <c r="N5" i="2"/>
  <c r="AA4" i="2"/>
  <c r="AB4" i="2"/>
  <c r="AC4" i="2" s="1"/>
  <c r="W4" i="2"/>
  <c r="L4" i="2"/>
  <c r="M4" i="2" s="1"/>
  <c r="N4" i="2" s="1"/>
  <c r="AA7" i="1"/>
  <c r="AB7" i="1"/>
  <c r="AC7" i="1"/>
  <c r="X7" i="1"/>
  <c r="L7" i="1"/>
  <c r="M7" i="1" s="1"/>
  <c r="N7" i="1" s="1"/>
  <c r="AA6" i="1"/>
  <c r="AB6" i="1"/>
  <c r="AC6" i="1"/>
  <c r="L6" i="1"/>
  <c r="M6" i="1"/>
  <c r="N6" i="1"/>
  <c r="AA5" i="1"/>
  <c r="AB5" i="1"/>
  <c r="AC5" i="1"/>
  <c r="X5" i="1"/>
  <c r="L5" i="1"/>
  <c r="M5" i="1" s="1"/>
  <c r="N5" i="1" s="1"/>
  <c r="AA4" i="1"/>
  <c r="AB4" i="1" s="1"/>
  <c r="AC4" i="1" s="1"/>
  <c r="W4" i="1"/>
  <c r="X4" i="1"/>
  <c r="L4" i="1"/>
  <c r="M4" i="1" s="1"/>
  <c r="N4" i="1" s="1"/>
</calcChain>
</file>

<file path=xl/sharedStrings.xml><?xml version="1.0" encoding="utf-8"?>
<sst xmlns="http://schemas.openxmlformats.org/spreadsheetml/2006/main" count="2809" uniqueCount="435">
  <si>
    <t>CALIFICACIÓN</t>
  </si>
  <si>
    <t>EVALUACION DE CONTROLES</t>
  </si>
  <si>
    <t>NUEVA CALIFICACIÓN</t>
  </si>
  <si>
    <t>ACCIONES ASOCIADAS</t>
  </si>
  <si>
    <t>MONITOREO Y REVISION</t>
  </si>
  <si>
    <t>PROCESO</t>
  </si>
  <si>
    <t>OBJETIVO</t>
  </si>
  <si>
    <t>TIPO DE OBJETIVO</t>
  </si>
  <si>
    <t>INDICADOR</t>
  </si>
  <si>
    <t>SUBPROCESO</t>
  </si>
  <si>
    <t>TIPO DE RIESGO</t>
  </si>
  <si>
    <t>RIESGO</t>
  </si>
  <si>
    <t>CAUSA (subraye la causa predominante)</t>
  </si>
  <si>
    <t xml:space="preserve">EFECTO O CONSECUENCIA
</t>
  </si>
  <si>
    <t>PROBABILIDAD O FRECUENCIA</t>
  </si>
  <si>
    <t>IMPACTO</t>
  </si>
  <si>
    <t>ZONA DE RIESGO</t>
  </si>
  <si>
    <t>MEDIDAS DE RESPUESTA</t>
  </si>
  <si>
    <t>CONTROLES EXISTENTES</t>
  </si>
  <si>
    <t>LOS CONTROLES PREDOMINANTEMENTE AFECTAN:</t>
  </si>
  <si>
    <t>ESTA DOCUMENTADO (15)</t>
  </si>
  <si>
    <t>TIENE RESPONSABLES (5)</t>
  </si>
  <si>
    <t>CLASE DE CONTROL (25 automatico-15 manual)</t>
  </si>
  <si>
    <t>FRECUENCIA DEL CONTROL ADECUADA (15)</t>
  </si>
  <si>
    <t>TIENE EVIDENCIAS DE EJECUCIÓN Y SEGUIMIENTO(10)</t>
  </si>
  <si>
    <t>ES EFECTIVO (30)</t>
  </si>
  <si>
    <t>EVALUACIÓN</t>
  </si>
  <si>
    <t>SE DESPLAZA ( 0-50 SIN DESPLAZAMIENTO
51-75 1 ESPACIO
76-100 2 ESPACIOS)</t>
  </si>
  <si>
    <t>ACCIONES</t>
  </si>
  <si>
    <t>RESPONSABLE</t>
  </si>
  <si>
    <t>FECHA MÁXIMA DE IMPLEMENTACIÓN DE ACCIONES</t>
  </si>
  <si>
    <t>SEGUIMIENTO A LAS ACCIONES</t>
  </si>
  <si>
    <t>REPORTE DE MATERIALIZACIÓN RIESGO</t>
  </si>
  <si>
    <t>FECHA REPORTE</t>
  </si>
  <si>
    <t>OBSERVACIONES</t>
  </si>
  <si>
    <t>Gestión de comunicaciones y mercadeo</t>
  </si>
  <si>
    <t>Elevar el nivel de posicionamiento del Canal diseñando y ejecutando estrategias de promoción y divulgación, manteniendo una comunicación veraz y oportuna con los diferentes públicos del Canal.</t>
  </si>
  <si>
    <t>Proceso</t>
  </si>
  <si>
    <t>Eventos realizados en el Parque GGM
Ingresos nuevos productos
Ingresos por nuevos clientes</t>
  </si>
  <si>
    <t>Comunicaciones</t>
  </si>
  <si>
    <t>Económico</t>
  </si>
  <si>
    <t xml:space="preserve">
*Definición inadecuada de tiempos de respuesta a las actividades planeadas.
*No inclusión o focalización de las partes interesadas
*Definición inadecuada de acuerdos de servicio (Qué entrego y qué recibo de los otros procesos).
*Favorecimiento, descuentos y manejo de precios con los clientes sin ser autorizados.    *Daño o pérdida de elementos en los espacios alquilados.</t>
  </si>
  <si>
    <t>Pérdidas económicas
Interrupción de la operación
Incumplimiento de meta</t>
  </si>
  <si>
    <t>Posible</t>
  </si>
  <si>
    <t>Moderado</t>
  </si>
  <si>
    <t xml:space="preserve">
Estructuración de base datos con clientes potenciales.
Rueda de negocios.
Aprobación final de la tarifa por parte de la Gerente.</t>
  </si>
  <si>
    <t>Probabilidad</t>
  </si>
  <si>
    <t>SI</t>
  </si>
  <si>
    <t>Manual</t>
  </si>
  <si>
    <t>Menor</t>
  </si>
  <si>
    <t>Asignar un responsable del alquiler de los espacios.   *Establacer metas en ingresos.</t>
  </si>
  <si>
    <t>Directora de comunicaciones y mercadeo</t>
  </si>
  <si>
    <t>Reputacional</t>
  </si>
  <si>
    <t>Pérdida de credibilidad en el medio</t>
  </si>
  <si>
    <t>*Imagen publicitaria no distintiva, sin definición de un manual de marca, piezas y signos de imagen y no autorizado por el máximo nivel de la organización.
*Noticias o comentarios negativos sobre el Canal que se generen en otros medios de comunicación, redes sociales, rumor generalizado.
*Campañas de posicionamiento de imagen mal estructuradas.
*Falta de un plan de actividades de comunicación externa.
*Legalización de actividades de publicidad
no justificadas y/o definidas en la planeación, sin autorización y sin soportes e informes de ejecución.</t>
  </si>
  <si>
    <t>Pérdida de anunciantes y/o patrocinadores. Pérdida de negocios
Pérdida de audiencia</t>
  </si>
  <si>
    <t>Probable</t>
  </si>
  <si>
    <t>Mayor</t>
  </si>
  <si>
    <t>Planeación cercana con la gerente frente a las respuestas a los medios.  Protocolos definidos sobre voceros autorizados.          Planes de medios con aliados estretégicos.</t>
  </si>
  <si>
    <t>Plan de medios que permita la cercanía con los periodistas y medios de la ciudad.</t>
  </si>
  <si>
    <t>De imagen</t>
  </si>
  <si>
    <t>Deficiente comunicación interna</t>
  </si>
  <si>
    <t>* Desinformación de los clientes internos frente a las comunicaciones relevantes de la entidad.
* Falla humana
* Falla en los procedimientos
*No contar con la base de datos actualizada de empleados.
*Falta de un plan de comunicaciones y activaciones internas.</t>
  </si>
  <si>
    <t>Mala información interna
Errores en los procedimientos
Baja credibilidad de los empleados y colaboradores</t>
  </si>
  <si>
    <t>Campañas internas   *Comunicado semanal    *Chat con información oportuna</t>
  </si>
  <si>
    <t>Activación intranet</t>
  </si>
  <si>
    <t>Telemedellín Radio</t>
  </si>
  <si>
    <t>Operativo</t>
  </si>
  <si>
    <t>Afectación en imagen del Canal por programación de Tm Radio</t>
  </si>
  <si>
    <t>*Contenidos de los programas de radio sin previa aprobación por la jefe.
*Baja calidad en la señal de radio y facebook live.
*Divulgación de información sin autorización e incumplimiento normativo.       *Falta de recursos y capacidad técnica para el cumplimiento con los clientes y audiencia.</t>
  </si>
  <si>
    <t>Pérdida de imagen     Pérdida de clientes</t>
  </si>
  <si>
    <t>*Revisión de contenidos e invitados de los programas.  *Seguimiento periodico de los programas.           *Soporte técnico a la emisora</t>
  </si>
  <si>
    <t>*Asignación de coordinador de Telemedellín Radio</t>
  </si>
  <si>
    <t>Gestión administrativa y financiera</t>
  </si>
  <si>
    <t>Mantener un alto grado de control con la gestión, el uso y aplicación de los recursos financieros, mediante la elaboración de un presupuesto viable, el registro oportuno y confiable de las transacciones económicas, el pago de las obligaciones, la administración eficiente del portafolio de inversiones y la generación de información de naturaleza administrativa, tributaria, contable y financiera para la toma de decisiones y entes de control. Además de la administración de los recursos físicos de la empresa.</t>
  </si>
  <si>
    <t>Utilidad operacional</t>
  </si>
  <si>
    <t>Contabilidad</t>
  </si>
  <si>
    <t>Financiero</t>
  </si>
  <si>
    <t>Activos improductivos</t>
  </si>
  <si>
    <t>Falta de efectividad en el manejo de bienes
No disposición de recursos necesarios para la ejecución del proceso
Inadecuada documentación de mecanismos de seguimiento</t>
  </si>
  <si>
    <t>Pérdidas económicas
Intervención de entes de control</t>
  </si>
  <si>
    <t>Improbable</t>
  </si>
  <si>
    <t>Plan de adquisiciones
Inventario del almacén de suministros
Comité de contratación</t>
  </si>
  <si>
    <t>No hay desplazamiento</t>
  </si>
  <si>
    <t>Rara vez</t>
  </si>
  <si>
    <t>Actualizar procedimiento y evaluación por comité de sostenibilidad</t>
  </si>
  <si>
    <t>Contadora</t>
  </si>
  <si>
    <t>Utilidad operacional
Ejecución presupuestal de ingresos 
Ejecución presupuestal de egresos
Liquidez</t>
  </si>
  <si>
    <t>Pagos dobles</t>
  </si>
  <si>
    <t>Inefectividad en la elaboración y entrega de productos
Inadecuada documentación formal de responsabilidades
No aplicación de control de responsabilidades
Inadecuada documentación de mecanismos de seguimiento</t>
  </si>
  <si>
    <t>Afectación de ejecución presupuestal
Pago de sanciones económica
Intervención de entes de control</t>
  </si>
  <si>
    <t>Organización de los pagos por bloques de organizaciones
Consecutivo de egresos
Cancelación de las cuentas por pagar en ofimática
Conciliación bancaria elaborada por alguien diferente al área de tesorería
Control de horario de pagos a través del ACH</t>
  </si>
  <si>
    <t>Formalizar protocolo de recuperación de pagos dobles.
Implementación de facturación electrónica</t>
  </si>
  <si>
    <t>Directora administrativa y financiera</t>
  </si>
  <si>
    <t>Debido a que el Banco por el cual se realiza los pagos habilitó una acción de control adicional para la Tesorera del canal, obteniendo la visualización previa de lo que se va pagar, actividad que antes no podía realizar: se decide no realizar el protocolo debido a que con este control no se da la materialización del rieasgo.
Por otro lado, se realizó un desarrollo en la plataforma administrativa en la cual se llevan todas las facturas y se certifican por medio de esta, permitiendo verificar la trazabilidad de los pagos en línea y con un control sobre los saldos que tiene cada contrato</t>
  </si>
  <si>
    <t>Eliminación de cuentas contables con saldos y/o
transacciones registradas.</t>
  </si>
  <si>
    <t>Cociliación de modulos contables, claves, control de usuarios</t>
  </si>
  <si>
    <t>Automático</t>
  </si>
  <si>
    <t>Continuar controles y verificación periódica</t>
  </si>
  <si>
    <t>Finaciero</t>
  </si>
  <si>
    <t>Información contable con limitaciones a nivel de subcuenta, terceros, transacciones y detalle.</t>
  </si>
  <si>
    <t>liquidez</t>
  </si>
  <si>
    <t>Legales</t>
  </si>
  <si>
    <t>Sanciones contables, legales y tributarias por
inadecuada causación de hechos económicos o informaciòn inexacta</t>
  </si>
  <si>
    <t>Verificación por revisoría fiscal, conciliación periódica</t>
  </si>
  <si>
    <t>Creación, modificación y eliminación de documentos
contables sin los documentos soportes y autorizaciones
requeridas.</t>
  </si>
  <si>
    <t>Incopsistencia en los estados financieros, 
Intervención de entes de control</t>
  </si>
  <si>
    <t>Las causaciones contables no cuentan con una
trazabilidad de documentos por medio de
transacciones definidas para cada operación.</t>
  </si>
  <si>
    <t>Modificaciones y accesos no autorizados a hojas de
cálculo que soportan datos y registros contables.</t>
  </si>
  <si>
    <t>NO</t>
  </si>
  <si>
    <t>Transacciones y ajustes significativos a la información
contable sin niveles de autorización definidos y
parametrizados en el sistema de información</t>
  </si>
  <si>
    <t xml:space="preserve">Las transacciones y ajustes contables se registran en
periodos incorrectos. </t>
  </si>
  <si>
    <t>Tecnológico</t>
  </si>
  <si>
    <t xml:space="preserve">Documentos contables sin trazabilidad en el sistema de
información (consecutivo, log de auditoría y fecha) </t>
  </si>
  <si>
    <t xml:space="preserve">Información financiera no confiable por ausencia de
conciliación periódica de módulos
</t>
  </si>
  <si>
    <t>Tesorería</t>
  </si>
  <si>
    <t>FInanciero</t>
  </si>
  <si>
    <t>Salidas de dinero no autorizadas y/o recaudos ficticios
sin identificación, por ausencia, inoportunidad y
errores en la elaboración de conciliaciones bancarias</t>
  </si>
  <si>
    <t>Tesorera</t>
  </si>
  <si>
    <t>Fraude</t>
  </si>
  <si>
    <t>Transacciones bancarias y de caja no autorizadas,
realizadas por funcionarios con inadecuada
segregación de funciones.</t>
  </si>
  <si>
    <t>Manjo dual de plataformas</t>
  </si>
  <si>
    <t>Derechos y obligaciones no reconocidas y/o inexactas,
sin documentos soportes y/o fuera del periodo
contable.</t>
  </si>
  <si>
    <t>Inadecuado reconocimiento y/o parametrización de
depreciaciones, amortización, provisión y agotamiento</t>
  </si>
  <si>
    <t>Incumplimientos de los principios contables por
inexistencia de políticas contables de acuerdo con los
requisitos locales.</t>
  </si>
  <si>
    <t>Insignificante</t>
  </si>
  <si>
    <t>La información financiera no corresponde a la
información registrada en los libros contables y
auxiliares, ni a las decisiones registradas en las actas de
las reuniones de los máximos órganos de la compañía.</t>
  </si>
  <si>
    <t>Los informes financieros de cierre de año no se
presentan y divulgan correctamente.</t>
  </si>
  <si>
    <t>Publicaciòn de estados financieros acorde a la normatividad</t>
  </si>
  <si>
    <t>Verificar procedimiento, actualizar y definir cronograma</t>
  </si>
  <si>
    <t>Gestión documental</t>
  </si>
  <si>
    <t xml:space="preserve">
inadecuada custodia y administración documental</t>
  </si>
  <si>
    <t>Cutodia de la informaciòn, medios digitales</t>
  </si>
  <si>
    <t>Capacitación, apoyo tecnico y actualizar rpocedimiento</t>
  </si>
  <si>
    <t>Jefe Archivo</t>
  </si>
  <si>
    <t>Contabilidad, Tesorería</t>
  </si>
  <si>
    <t>Incumplimiento de obligaciones con terceros</t>
  </si>
  <si>
    <t>Circular de pagos, cronograma</t>
  </si>
  <si>
    <t>Proyección de flujo de caja anual y mensual con
desviaciones significativas, por no considerar la
totalidad de los criterios requeridos.</t>
  </si>
  <si>
    <t>Plan Anual de caja</t>
  </si>
  <si>
    <t>Políticas de recaudo y de pagos no alineadas a las
dospociones de contabilidad y presupuesto</t>
  </si>
  <si>
    <t>Contabilidad, Presupuesto, Tesorería</t>
  </si>
  <si>
    <t>Modificaciones no autorizadas de los registros por
accesos inadecuados para crear, modificar y eliminar
recibos de caja, notas contables y consignaciones, documentos presupuestales y de tesorerìa</t>
  </si>
  <si>
    <t>Registros de recaudo sin trazabilidad y control (recibos
de caja, notas contables y consignaciones)</t>
  </si>
  <si>
    <t xml:space="preserve">Información no confiable por inoportunidad y ausencia
de conciliación periódica de saldos de caja (menores y
general) y saldos de cartera de terceros </t>
  </si>
  <si>
    <t xml:space="preserve">Procedimiento caja menor, conciliación </t>
  </si>
  <si>
    <t>Administración de bienes y servicios</t>
  </si>
  <si>
    <t xml:space="preserve">Pérdida de activos financieros por ausencia de
garantías de seguros
</t>
  </si>
  <si>
    <t>Asugurabilidad permanente</t>
  </si>
  <si>
    <t>Pagos o transacciones a proveedores ficticios y no autorizados y/o sin
documentación idónea de soportes.</t>
  </si>
  <si>
    <t>Registro de cuentas bancarias, pago dual</t>
  </si>
  <si>
    <t>Modificación de información no autorizada por accesos
inadecuados para la creación, modificación y
eliminación de proveedores y cuentas bancarias de
terceros, órdenes de compra o servicios, facturas de
proveedor, egresos y transferencia de pagos.</t>
  </si>
  <si>
    <t>Modificaciones no autorizadas de los archivos de
cargue de pagos en el portal bancario al no tener
definidos controles de protección contra la edición de
datos.</t>
  </si>
  <si>
    <t>Compras no autorizadas con las tarjetas de crédito
corporativas por ausencia de un lineamiento
corporativo</t>
  </si>
  <si>
    <t>Eliminar pagos automáticos, definir procedimiento, control de plataforma bancaria</t>
  </si>
  <si>
    <t>Inoportunidad en el registro y autorización decompras
de las tarjetas de crédito corporativas, por
legalizaciones incompletas e inoportunas.</t>
  </si>
  <si>
    <t>probable</t>
  </si>
  <si>
    <t>Información financiera no confiable por inoportunidad
en el control y falta de conciliación de gastos generados
con las tarjetas de crédito corporativas</t>
  </si>
  <si>
    <t>Partidas conciliatorias no identificadas por errores en
la ejecución y depuración de la conciliación bancaria,
así como fuentes y/o bases de informaciónincorrecta.</t>
  </si>
  <si>
    <t>Cociliación periodica,  ajustes contables</t>
  </si>
  <si>
    <t>Uso de efectivo de las cajas menores para gastos y/o
compras no autorizadas por falta de políticas de
manejo.</t>
  </si>
  <si>
    <t>Delegaciòn y segregación de cajas menores, regulación del manejo de caja menor</t>
  </si>
  <si>
    <t>Compras por montos que sobrepasan el límite de costo
autorizado, para cada tipo de compra.</t>
  </si>
  <si>
    <t>Sofware parametrizado, control y seguimiento a contratos y compras, conciliaciones</t>
  </si>
  <si>
    <t>Erogaciones de dinero y/o uso de efectivo para
compras sin soportes adecuados (facturas, recibos
provisionales) y/o autorizaciones</t>
  </si>
  <si>
    <t xml:space="preserve">Erogaciones de dinero y/o uso de efectivo sin evidencia
de recibido por el beneficiario y/o no soportados. </t>
  </si>
  <si>
    <t>Legalizaciones sin la completitud de la información
requerida y/o detalle de conceptos y autorizaciones por
ausencia de políticas.</t>
  </si>
  <si>
    <t xml:space="preserve">Información financiera no confiable por falta de
oportunidad en el reporte de legalizaciones (gastos o
erogaciones). </t>
  </si>
  <si>
    <t>Sofware parametrizado, control y seguimiento y conciliaciones</t>
  </si>
  <si>
    <t>Documentos de gasto no idóneos, adulterados, copias
y/o sin las características de forma y legales requeridas
para aceptar el gasto</t>
  </si>
  <si>
    <t xml:space="preserve">Tesorería </t>
  </si>
  <si>
    <t>Inoportunidad o falta de ejecución periódica de
arqueos de caja</t>
  </si>
  <si>
    <t>Documentación del proceso, expedición de acto administrativo, diseño de formato de arqueo</t>
  </si>
  <si>
    <t>Pérdida de dinero por entrega del efectivo al
funcionario responsable, sin controles de seguridad</t>
  </si>
  <si>
    <t>Reintegro de fondos fijos sin la aprobación y/o causación contable previa de la legalización e inexistencia de la misma.</t>
  </si>
  <si>
    <t>Tesorería, Contabilidad</t>
  </si>
  <si>
    <t>Información financiera no confiable por gastos registrados con error e inoportunidad en su causación.</t>
  </si>
  <si>
    <t>Implementación formato de causación, concilición y dpuración</t>
  </si>
  <si>
    <t>Creación, modificación y ajustes de información por personal no autorizado, por accesos y controles de edición al sistema de información sin monitoreo</t>
  </si>
  <si>
    <t>Limitación de permisos de usuarios, control de acceso y claves</t>
  </si>
  <si>
    <t>Saldos de cajas menores sin conciliación y/o con
diferencias no justificadas.</t>
  </si>
  <si>
    <t>Activos fijos no reconocidos en los estados financieros
y sin trazabilidad de compra.</t>
  </si>
  <si>
    <t>Verificación fisica, control de invetarios, implementación de planillas</t>
  </si>
  <si>
    <t>Legal</t>
  </si>
  <si>
    <t>Sanciones por incumplimientos legales/regulaciones
en el proceso de adquisición y/o transacciones de
activos.</t>
  </si>
  <si>
    <t>Falta de integridad entre la información registrada en el sistema y/o módulo de activos fijos con la información financiera y/o módulo contable</t>
  </si>
  <si>
    <t>Reconocimiento de activos fijos en periodos diferentes a su adquisición.</t>
  </si>
  <si>
    <t>Compra y/o adquisición de activos fijos no autorizados
y/o no corresponden al plan de adquisiciones
autorizado por el máximo órgano de la compañía.</t>
  </si>
  <si>
    <t>Administración de bienes y servicios, Contabilidad</t>
  </si>
  <si>
    <t>Inadecuada clasificación y/o codificación del activo fijo
y definición de su vida útil por ausencia de políticas
contables</t>
  </si>
  <si>
    <t>Pérdida de activos fijos y/o ausencia de trazabilidad al
no contar con identificación y ubicación física</t>
  </si>
  <si>
    <t>Deterioro y/o reducción de vida útil de activos fijos por ausencia de procedimientos de mantenimiento</t>
  </si>
  <si>
    <t xml:space="preserve">Contratos de manenimiento preventico y correctivo </t>
  </si>
  <si>
    <t>Información financiera no confiable por activos fijos
obsoletos y/o en mal estado no identificados.</t>
  </si>
  <si>
    <t>Verificación de activos, actas de baja</t>
  </si>
  <si>
    <t>El costo y/o valor del activo dado de baja es calculado
de manera inadecuada y/o no es registrado en la
información financiera.</t>
  </si>
  <si>
    <t>Bajas de inventario y/o ajustes no justificados y/o autorizados</t>
  </si>
  <si>
    <t>Información no confiable por ausencia de un
procedimiento periódico de toma física de activos</t>
  </si>
  <si>
    <t>Conteo fisicao de inventario, monitoreo de activos</t>
  </si>
  <si>
    <t>Informes financieros inexactos por depreciaciones no
reconocidas en el periodo que corresponde e
información inexacta por cálculos de depreciación
incorrectos</t>
  </si>
  <si>
    <t xml:space="preserve">Politicas contables </t>
  </si>
  <si>
    <t>Deterioro de activos fijos no reconocido y/o con
errores en el valor y en el periodo identificado
financieramente.</t>
  </si>
  <si>
    <t>Información no confiable por ausencia de
procedimientos de conciliación entre el módulo y/o
sistema de activos fijos y la información financiera</t>
  </si>
  <si>
    <t>Integración de modulos, conciliación periodica</t>
  </si>
  <si>
    <t>Ejecuciones presupuestales de ingresos y egresos</t>
  </si>
  <si>
    <t>Presupuesto</t>
  </si>
  <si>
    <t>Expedicón de certificados de CDP y CRP porteriores a la fecha de celebración de contratos</t>
  </si>
  <si>
    <t>Falta de control y sistema de información con facil vulnerabilidad</t>
  </si>
  <si>
    <t>Intervensión de entes de control</t>
  </si>
  <si>
    <t>Comité de Contrsatación, Plantilla de base de datos</t>
  </si>
  <si>
    <t>Secretaria Presupuesto</t>
  </si>
  <si>
    <t>Porcenjes de ejecución bajos, auscencia de recursos para planes y proyectos</t>
  </si>
  <si>
    <t>Falta de control por parte de los responsables de la contratación</t>
  </si>
  <si>
    <t>No ejeccuión del Plan Institucional, deficit,  intervención de entes de control</t>
  </si>
  <si>
    <t xml:space="preserve">Comunicaciones, verificación de saldos, </t>
  </si>
  <si>
    <t>Imputación presupuestal de gastos por rubros diferentes a los autorizados previamente</t>
  </si>
  <si>
    <t>Auscencia de verificación, control maniales</t>
  </si>
  <si>
    <t>Probabilidad e impacto</t>
  </si>
  <si>
    <t>EVALUACIÓN DE CONTROLES</t>
  </si>
  <si>
    <t>MONITOREO Y REVISIÓN</t>
  </si>
  <si>
    <t>Gestión de Producción</t>
  </si>
  <si>
    <t>Entregar productos audiovisuales con la calidad técnica y oportunidad especificada, mediante el uso adecuado de los recursos financieros, tecnológicos, logísticos y humanos</t>
  </si>
  <si>
    <t>Producción</t>
  </si>
  <si>
    <t>Rechazo de contenidos por parte de los clientes</t>
  </si>
  <si>
    <t>*Definición inadecuada de entradas, actividades y salidas.
*Definición inadecuada de secuencia lógica de actividades.
*Desconocimiento de acuerdos de servicio.
*Inadecuado seguimiento al proceso.</t>
  </si>
  <si>
    <t>Afectación de ejecución presupuestal
Pérdidas económicas
Pérdida de clientes
Incumplimiento de meta
Afectación de imagen institucional</t>
  </si>
  <si>
    <t xml:space="preserve">Asignación de productor
Cotización de programa
Solicitud por correo con requerimientos técnicos
Seguimiento a la utilización del recurso
Planeación previa de asignación recursos
Manejo de crisis posterior a incumplimiento
Generación de centro de costos </t>
  </si>
  <si>
    <t>Actuar de manera oportuna con los recursos con que cuenta el canal, para poder atender los requerimientos del cliente y no afectar la buena imagen del canal.</t>
  </si>
  <si>
    <t>Director de producción</t>
  </si>
  <si>
    <t>Fraude por manejo incorrecto de los contratos
Demandas y/o sanciones por incumplimientos legales
o normativos</t>
  </si>
  <si>
    <t>*Riesgo legal por incumplimientos contractuales 
*Fraude por contratos no autorizados y/o a clientes ficticios
*Fraude por inadecuada segregación de funciones para la administración de terceros.
*Pérdidas económicas por contratación de proveedores con precios no competitivos en el mercado
*Pérdidas económicas por suscripción de contratos que no cumplen con la totalidad de los requisitos.
*Aprobar pagos que no corresponden a las actividades ejecutadas
*aprobación inadecuada de anticipos
*pago total de contratos que no han finalizado.</t>
  </si>
  <si>
    <t xml:space="preserve">Afectación de ejecución presupuestal
Pérdidas económicas
Pérdida de clientes
Afectación de imagen institucional
Problemas legales </t>
  </si>
  <si>
    <t>*Contratación por medio de invitaciones y  licitaciones públicas
*Definión clara de términos del contrato desde los estudios previos 
*Revisión técnica, de precio y de experiencia en cada una de las invitaciones y licitaciones publicas 
*Plataforma administrativa para control de contratos 
*Correo electrónico con las cotizaciones de los precios de servicios adicionales a los solicitados en los pliegos de contratación</t>
  </si>
  <si>
    <t>La contratación de servicios se realizan en gran mayoría por medio de invitaciones o licitaciones públicas, con indicaciones claras en las especificaciones del contrato, obligaciones del contratista, forma de pago, entre otros y se realiza supervisión constante de la ejecución de cada uno de los contratos</t>
  </si>
  <si>
    <t>Incumplimiento de la producción por manejo inadecuado de los recursos</t>
  </si>
  <si>
    <t>*Sobre o subocupación de la  producción por
no considerar en la planeación de la producción la
capacidad operativa
*Incumplimiento de la programación de producción por
ausencia de operarios no considerada en la planeación
(Vacaciones, capacitaciones, turnos, capacidad de
personal), inadecuada definición de personal fijo y
temporal.
*Incumplimientos y sobrecostos por cambios de
programas de producción no autorizados.
*Modificación de datos sensibles en la producción  *Modificación de información no autorizada por inadecuada segregación de funciones o falta de conocimiento</t>
  </si>
  <si>
    <t>Casi seguro</t>
  </si>
  <si>
    <t>*Cuadro de programación semanal 2020 para distribución del personal y equipos de acuerdo a los requerimientos diarios.
*Programación diaria del personal por medio la plataforma “CONTROL DE ACCESO PERSONAL DE PRODUCCIÓN, Formato CÓDIGO:F+A1:H36T-GO-PD-27, VERSIÓN 01
*Grupo primario
*Formato de cargos críticos con reemplazos definidos 
*Cotización con especificaciones definidas de recursos técnicos y humanos contratados 
*Control de visita técnica, formato “CÓDIGO: FT-GO-PD-04, VERSIÓN: 05”
INFORMAR A LA DIRECCIÓN DE PROGRAMACIÓN POSIBLES INCONVENIENTES PARA LA TOMA DE DECISIONES OPORTUNA</t>
  </si>
  <si>
    <t>Se utilizan los controles existentes como planeación diaria del personal y recursos técnicos dependiendo de los requerimientos diarios de los diferentes programas, lo que permite  actuar de manera oportuna con los recursos con que cuenta el canal, para atender los requerimientos  propios y de terceros, lo que evita la realización de productos no conformes que puedan afectar la buena imagen del canal.</t>
  </si>
  <si>
    <t>Videoteca</t>
  </si>
  <si>
    <t>Pérdida de material audiovisual y patrimonio histórico</t>
  </si>
  <si>
    <t>*Eliminación voluntaria o involuntaria del material audiovisual.
*Ataque a los servidores de almacenamiento.
*Uso indebido de las imágenes del canal.
*inadecuado mantenimiento a la infraestructura.
*Acceso restringido a videoteca.
*Falta de almacenamiento del material audiovisual y entrega a videoteca.</t>
  </si>
  <si>
    <t xml:space="preserve">Afectación de imagen institucional
Perdida de la memoria histórica del canal 
Perdidas económicas </t>
  </si>
  <si>
    <t xml:space="preserve"> *Archivo programas, material audiovisual y claqueta por  parte de los realizadores del material que grabaron.
* Firma del formato de paz y salvo por parte del director de producción, que permite verificar antes de finalizar un contrato que no se tenga material pendiente por archivar.
* Seguimiento del personal de videoteca a los diferentes programas para verificar que no existan pendientes por archivar 
* Archivo de programas y material audiovisual en discos ópticos y servidores en la plataforma Minutaje
*Descarga local de material, desde las salas.
*Solicitud de copias mediante la plataforma de PQRS.</t>
  </si>
  <si>
    <t>La utilización de los controles existentes permite minimizar el riesgo, sumado al seguimiento del personal de videoteca a los diferentes programas realizando la verificación continua de que no existan pendientes por archivar 
Adicionalmente el archivo de programas y material audiovisual en discos ópticos y servidores es de gran importancia para conservar la memoria histórica del canal.
RESPALDO DE TODO EL MATERIAL EN DISCOS ÓPTICOS</t>
  </si>
  <si>
    <t>EGM</t>
  </si>
  <si>
    <t>Facebook y audiencia en radio</t>
  </si>
  <si>
    <t>Almacén</t>
  </si>
  <si>
    <t>N/A</t>
  </si>
  <si>
    <t>Agencia y Central de Medios</t>
  </si>
  <si>
    <t>Legal y Fraude</t>
  </si>
  <si>
    <t xml:space="preserve">Disminución de la demanda de los clientes
</t>
  </si>
  <si>
    <t xml:space="preserve">*Inadecuada planeación de ventas.
*Fraude por ventas con precios y descuentos no autorizados.
*Ventas de difícil recaudo.
*Contratos no autorizados y/o a clientes ficticios.
*Actividades no autorizadas del proceso de ventas.
*Atención mal brindada al cliente.
</t>
  </si>
  <si>
    <t>*Pérdidas económicas
*Pérdidas de imagen y reputación</t>
  </si>
  <si>
    <t>Directora Agencia y Central de medios</t>
  </si>
  <si>
    <t>Incumplimiento con los contratos y convenios firmados con los clientes y proveedores</t>
  </si>
  <si>
    <t>*Incumplimientos contractuales y entregables.
*Acuerdos inadecuados entre los contratistas y los funcionarios.
*Contratación de proveedores con precios no competitivos en el mercado.
*Suscripción de contratos que no cumplen con la totalidad de los requisitos.
*Pago total de contratos que no han finalizado.
*Ausencia de políticas y procedimientos que regulen la contratación.</t>
  </si>
  <si>
    <t>*Sanciones legales y multas
*Pérdida económica
*Pérdidas de imagen y reputación</t>
  </si>
  <si>
    <t>Fraude por manejo incorrecto de liquidación de contratos</t>
  </si>
  <si>
    <t>*Daños posteriores a la liquidación del contrato.
*Realización de giros posterior a la liquidación del contrato.
*Desarrollo de  productos y/o prestación de servicios con materiales o herramientas que no corresponden con los contratados.</t>
  </si>
  <si>
    <t>*Pérdidas económicas</t>
  </si>
  <si>
    <t>Beneficiarse de productos o servicios para carácter personal.</t>
  </si>
  <si>
    <t>*Aprovechamiento de los funcionarios de sus labores para beneficiarse.
*Inadecuada definición del modelo de pago de comisiones de ventas y/o no autorizado.
*Comisiones liquidadas no autorizadas y no procedentes.
*Aprobar pagos que no corresponden a las actividades ejecutadas.</t>
  </si>
  <si>
    <t>*Detrimento patrimonial</t>
  </si>
  <si>
    <t xml:space="preserve">Realizar alianzas estratégicas con la Alcaldía y sus entes descentralizados para temas de comunicación a través de la Agencia y Central de Medios de Telemedellín. </t>
  </si>
  <si>
    <t>Porcentaje de clientes satisfechos</t>
  </si>
  <si>
    <t>Utilidad operacional de la Unidad de Negocios</t>
  </si>
  <si>
    <t>Ingresos por Unidad de Negocios – Cifras en miles</t>
  </si>
  <si>
    <t>*Seguimiento a los contratos
*Comunicación preventiva y correctiva con el cliente
*Planificación de la ejecución
*Seguimiento a la ejecución presupuestal
*Visitas técnicas</t>
  </si>
  <si>
    <t>*Interacción permanente con los clientes.</t>
  </si>
  <si>
    <t>*Seguimiento y supervisión estricta de los contratos.
*Invitaciones y licitaciones con ganador a menor valor ofertado.
*No se realizan pagos anticipados ni antes de ejecución.</t>
  </si>
  <si>
    <t>*Listado de chequeo de documentos al momento de contratar.</t>
  </si>
  <si>
    <t>*Pólizas de responsabilidad civil y a terceros.
*Presupuesto y reintegros.</t>
  </si>
  <si>
    <t>*Estado de cuenta de servicios prestados para el cliente.</t>
  </si>
  <si>
    <t>*Aprobación por parte de la Directora de todos los procesos.</t>
  </si>
  <si>
    <t>*Control de pago de metas de los ejecutivos comerciales</t>
  </si>
  <si>
    <t>IDENTIFICACIÓN</t>
  </si>
  <si>
    <t>EFECTO O CONSECUENCIA</t>
  </si>
  <si>
    <t>REGISTRO</t>
  </si>
  <si>
    <t>FECHA</t>
  </si>
  <si>
    <t>Direccionamiento Estratégico</t>
  </si>
  <si>
    <t>Falta de recursos financieros para acometer los objetivos estratégicos</t>
  </si>
  <si>
    <t xml:space="preserve">Inoperancia del canal
Despidos masivos
</t>
  </si>
  <si>
    <t>Catastrófico</t>
  </si>
  <si>
    <t>Planeación financiera y presupuestal
Relaciones públicas
Elaboración de propuestas
Informe de costo
Solicitud de adición de recursos
Disminución de costos</t>
  </si>
  <si>
    <t>Reuniones de Junta Directiva para proponer estrategias financieras
Actualizar plan de acción
Elaboración y seguimiento de propuestas comerciales a la alcaldía, las secretarias y entes descentralizados
Supervisión de contratos y presupuesto
Formalización de política de financiación de proyectos no presupuestados</t>
  </si>
  <si>
    <t>No priorizada</t>
  </si>
  <si>
    <t xml:space="preserve">Incrementar el nivel de eficiencia y eficacia operativa y administrativa en la gestión y ejecución de los procesos. </t>
  </si>
  <si>
    <t>Procesos actualizados</t>
  </si>
  <si>
    <t>Planeación</t>
  </si>
  <si>
    <t xml:space="preserve">Falta de voluntad política 
Cambios de la administración
</t>
  </si>
  <si>
    <t>Gerente
Director de Planeación</t>
  </si>
  <si>
    <t>Disminución de la demanda de los clientes por alquiler de espacios</t>
  </si>
  <si>
    <t>ESTADO DEL INDICADOR</t>
  </si>
  <si>
    <t>FECHA DE REPORTE ESTADO DEL INDICADOR</t>
  </si>
  <si>
    <t>Gestión jurídica</t>
  </si>
  <si>
    <t>Tramitar los procesos de contratación necesarios para el buen funcionamiento del Canal.</t>
  </si>
  <si>
    <t>Control de contratos</t>
  </si>
  <si>
    <t>Demora en el procedimiento de contratación o procesos licitatorios con deficiencias legales</t>
  </si>
  <si>
    <t>*Demora en solicitudes y documentos para contratación
*Desconocimiento institucional del proceso y sus componentes
*Falta de pericia en la estructuración de los documentos y estudios previos por parte de las áreas técnicas.
*Las necesidades planeadas por parte de las áreas técnicas que se requieren para estructurar los documentos y estudios previos, no son claras ni pertinentes.
*Falta de apropiación por parte de las áreas técnicas de los lineamientos enfocados a la estructuración de documentos y estudios previos para llevar a cabo procesos de selección.
*Urgencia para dar cumplimiento a los plazos de radicación de la documentación  para la apertura del proceso de selección.
*Falta de conocimiento técnico, jurídico o financiero por parte de las áreas técnicas</t>
  </si>
  <si>
    <t>*Demora en la entrega de productos del proceso  *Afectación de ejecución presupuestal
*Pérdidas económicas
*Pérdida de clientes
*Interrupción de la operación
*Incumplimiento de meta
*Afectación de imagen institucional
*Errada elaboración de pliegos
*Intervención por parte de un ente de control u otro ente regulador.
*Pérdida de credibilidad en la evaluación en los procesos de selección que adelanta la Secretaría General.
*Incumplimiento de las metas y objetivos institucionales, afectando el cumplimiento en la metas regionales.
*Sanciones disciplinarias derivadas de un proceso de selección fallido.</t>
  </si>
  <si>
    <t xml:space="preserve">Manual de contratación
Formatos estandarizados
Revisión de procesos por parte de la Secretaría General
</t>
  </si>
  <si>
    <t>Capacitación Semestral
Comunicación, cuando amerite, donde se evidencie el incumplimiento de los procedimientos</t>
  </si>
  <si>
    <t>Secretario general</t>
  </si>
  <si>
    <t xml:space="preserve">Se ha consolidado Manual de Contratación en el que se registra la supervisión contractual, el procedimiento a seguir para los contratos, documentos previos al contrato. 
</t>
  </si>
  <si>
    <t>Errores en la información registrada en documentos y plataformas a cargo de la Secretaría General</t>
  </si>
  <si>
    <t>*Digitalización de información errónea
*Sobrecarga laboral</t>
  </si>
  <si>
    <t>*Deficiencia en la información generada 
*Falta de credibilidad
*Hallazgos por parte de los entes de control</t>
  </si>
  <si>
    <t xml:space="preserve">REALIZAR ACCIONES TENDIENTES A PREVENIR LA OCURRENCIA DEL RIESGO, TALES COMO MEDIDAS DE AUTOCONTROL DE VERIFICACIÓN DE LA INFORMACIÓN REGISTRADA 
</t>
  </si>
  <si>
    <t>Seguimiento permanente con los responsables del manejo del aplicativo en cada una de las direcciones, funcionarios, contratistas o colaboradores responsables de la ejecución</t>
  </si>
  <si>
    <t xml:space="preserve">Del 1 de enero al 31 de diciembre </t>
  </si>
  <si>
    <t>Orientar y asesorar a las dependencias de Telemedellín en la conceptualización, aplicación y desarrollo de normas e instrumentos jurídico legales sobre la contratación pública, con el fin de asegurar que la misma se desarrolle de conformidad con las leyes vigentes.</t>
  </si>
  <si>
    <t>Cumplimiento</t>
  </si>
  <si>
    <t>Elaboración de procedimientos, manuales y minutas</t>
  </si>
  <si>
    <t>*Omisión de normas procedimentales y sustanciales que rigen el proceso de contratación</t>
  </si>
  <si>
    <t xml:space="preserve">
*Intervención de entes de control
</t>
  </si>
  <si>
    <t xml:space="preserve">Manual de contratación actualizado
Minutas, formatos y procedimientos
Divulgación de documentos y normas
Seguimiento regulatorio
Implementación de controles a través de la plataforma de contratación de la entidad 
</t>
  </si>
  <si>
    <t>Actualización normativa
Capacitación a los profesionales jurídicos
Capacitación al personal que hace parte de la contratación 
Socialización de los procedimientos, manuales y minutas</t>
  </si>
  <si>
    <t>Se ha consolidado Manual de Contratación en el que se registra la supervisión contractual, el procedimiento a seguir para los contratos, documentos previos al contrato. 
Así mismo se han realizado capacitaciones en el nuevo sistema de SECOP II
Se han implementado mejoras en la plataforma contractual
Se han mejorado, conforme las auditorías externas los formatos estandarizados
Se han divulgado las modificaciones que afectan los procesos contractuales</t>
  </si>
  <si>
    <t>Gestión Humana</t>
  </si>
  <si>
    <t>Manipulación de la nómina</t>
  </si>
  <si>
    <t>*Creación de funcionarios ficticios y/o condiciones salariales y beneficios no autorizados.
*Liquidación de nómina a funcionarios ficticios.
*Accesos de creación, modificación y ajustes de funcionarios y parámetros de nómina a personal no autorizado.
*Accesos a personal no autorizado para visualizar información confidencial.
*Falta de control y trazabilidad de las actividades que se reportan como novedades (ausentismos, horas extras,
vacaciones, incapacidades, entre otras).
*Errores en el cargue de información por interfaces, cargue de archivos planos, entre otros.
*Legalizaciones con soportes de gastos no idóneos, sin relación de la actividad realizada y no originales.</t>
  </si>
  <si>
    <t>* Sanciones legales
* Pérdidas Económicas
* Procesos disciplinarios y administrativos</t>
  </si>
  <si>
    <t>*Segregación de funciones para la preparación, revisión y pago de la nómina por medio de Ofimática.
*Cuadro de novedades por cada área que maneja un coordinador.
*Perfilamiento de usuarios.
*Control de monitoreo a variaciones significativas de la nómina.</t>
  </si>
  <si>
    <t>Baja 2 niveles de Probabilidad</t>
  </si>
  <si>
    <t>Jefe de Gestión Humana</t>
  </si>
  <si>
    <t>No contar con el persona idóneo</t>
  </si>
  <si>
    <r>
      <rPr>
        <sz val="12"/>
        <rFont val="Calibri"/>
        <family val="2"/>
        <scheme val="minor"/>
      </rPr>
      <t>*Deficiencia en el diligenciamiento del formato de paz y salvo al terminar el contrato o su vinculación.
*Deficiencia en las claúsulas de confidencialidad.</t>
    </r>
    <r>
      <rPr>
        <sz val="12"/>
        <color theme="1"/>
        <rFont val="Calibri"/>
        <family val="2"/>
        <scheme val="minor"/>
      </rPr>
      <t xml:space="preserve">
*No contar con el personal capacitado a las necesidades de Telemedellín.
*No presentación de la calificación del personal de Planta.</t>
    </r>
  </si>
  <si>
    <t>* Sanciones legales
* Pérdidas Económicas
* Reprocesos</t>
  </si>
  <si>
    <t>*Claúsulas de confidencialidad.
*Plan de capacitación.
*Calificación oportuna del personal de planta y en los términos establecidos.</t>
  </si>
  <si>
    <t>Prevenir
Retener
Proteger</t>
  </si>
  <si>
    <t>*Revisión de perfilamiento y claúsulas.
*Plan de capacitación del personal de planta.</t>
  </si>
  <si>
    <t>Deserción e improductividad laboral</t>
  </si>
  <si>
    <t>* No contar con planes por programas y proyectos de bienestar acordes con las necesidades del Canal
* Falta de reconocimiento al personal.
* No cumplimento del plan de bienestar laboral</t>
  </si>
  <si>
    <t>* Pérdida económica por rotación de personal (Sobrecostos)
*Incapacidades</t>
  </si>
  <si>
    <t>*Plan de bienestar laboral.
*Espacios de sano esparcimiento (salario emocional)</t>
  </si>
  <si>
    <t>*Preparación para la encuesta de clima laboral.</t>
  </si>
  <si>
    <t xml:space="preserve">Aumentar el nivel de desempeño individual y colectivo, mediante el desarrollo de competencias. </t>
  </si>
  <si>
    <t>Cumplimiento del plan de capacitación</t>
  </si>
  <si>
    <t>Cumplimiento del Plan de Bienestar Laboral</t>
  </si>
  <si>
    <t>Gestión de programación y distribución</t>
  </si>
  <si>
    <t>Comunicación poco asertiva</t>
  </si>
  <si>
    <t>*Incumplimiento en los requisitos para la participación  en festivales, muestras y concursos
*Errores en la Comunicación a través de la página Web, redes sociales y de dispositivos móviles.
*Inoportunidad o errores en los informes a presentar a la Gerencia, CRC y a los entes que lo requieran de la emisión de contenidos.
*Informe mal elaborado de horas emitidas por líneas de acción, por programa, programas externos, promos, entre otros.</t>
  </si>
  <si>
    <t>Pérdidas económicas
Pérdida de clientes
Pérdida de televidentes
Deterioro de imagen
Sanciones externa e internas</t>
  </si>
  <si>
    <t>Directora de Programación</t>
  </si>
  <si>
    <t>Emisión de productos audiovisuales sin los estandares de calidad</t>
  </si>
  <si>
    <t>*Producción de programas especiales sin cesión de derechos.
*Emitir productos audiovisuales no conformes en las actividades de programación y emisión, sin los estandares de calidad en audio, color, imagen, edición, ortografía y calidad de la grabación.
*Atención no oportuna al cliente interno Agencia y Central de Medios.</t>
  </si>
  <si>
    <t>Pérdidas económicas
Litigios legales
Deterioro de imagen
Sanciones externa e internas
Pérdida de clientes</t>
  </si>
  <si>
    <t xml:space="preserve">Insuficiencia o pérdida en la actividad de vestuario </t>
  </si>
  <si>
    <t>*Vestuario de los presentadores de los productos audiovisuales de Telemedellín no acorde al manual de estilo del producto.
*Falta de control en la entrega del vestuario, pérdida, deterioro, daño o insuficiencia.
*Incumplimiento en la devolución de prestamo de vestuario a las marcas.</t>
  </si>
  <si>
    <t>Perdidas economicas
Pérdida de imagen</t>
  </si>
  <si>
    <t>*Vestuarios con acceso restringido.</t>
  </si>
  <si>
    <t>Horas estreno de programación</t>
  </si>
  <si>
    <t>Rating promedio de la programación</t>
  </si>
  <si>
    <t>*Manuales de estilo
*Revisión de las publicaciones de redes sociales
*Respuesta oportuna a las PQR</t>
  </si>
  <si>
    <t>*Procedimiento de emisión
*Revisión de calidad de material de closed caption</t>
  </si>
  <si>
    <t>*Creación de grupo de whatsapp con todos los realizadores y reuniones continuas.</t>
  </si>
  <si>
    <t>*Revisión continua de la señal de Telemedellín y su calidad en los diferentes operadores y canales de señal por donde se emite.</t>
  </si>
  <si>
    <t>*Creación de formato para la entrega de vestuario</t>
  </si>
  <si>
    <t xml:space="preserve">PROBABILIDAD </t>
  </si>
  <si>
    <t>ZONA DE RIESGO INICIAL</t>
  </si>
  <si>
    <t>ZONA DE RIESGO FINAL</t>
  </si>
  <si>
    <t>Perdida de información</t>
  </si>
  <si>
    <t>- Ataques informáticos( Virus, malware, ramsonware)
- Falla de equipos
- Falla humana
- Catástrofes (inundación, incendio, terremoto, etc.)
- Incumplimientos de Políticas de TI
- Falla eléctrica
- Obsolescencia de equipos</t>
  </si>
  <si>
    <t>- Perdida económica
- Sanciones legales
- Perdida de imagen</t>
  </si>
  <si>
    <t>- Software de seguridad informática
- Mantenimiento de equipos
- Capacitación del personal
- Sistemas de respaldo de la información.
- Sistema eléctrico robusto y con redundancia.
- Sistema de protección contraincendios
- Perfiles de usuario</t>
  </si>
  <si>
    <t>- Implementación del modelo de gobierno digital
- Socialización del manual de políticas de TI
- Implementación de un directorio activo
- Fortalecimiento de la seguridad perimetral</t>
  </si>
  <si>
    <t>Interrupción de la operación</t>
  </si>
  <si>
    <t>- Falla eléctrica
- Falla en equipos
- Falla software
- Falla de conectividad
- Obsolescencia de equipos</t>
  </si>
  <si>
    <t>- Sanciones legales
- No prestación del servicio
- Perdida de imagen</t>
  </si>
  <si>
    <t>- Sistema eléctrico robusto y con redundancia.
- Mantenimiento de equipos
- Planes de renovación tecnológica
- Sistemas de respaldo para la conectividad
- Plan de recuperación de desastres</t>
  </si>
  <si>
    <t xml:space="preserve">- Actualización del plan de desastres
- Formular proyectos de renovación tecnológica
</t>
  </si>
  <si>
    <t>Incumplimientos legales</t>
  </si>
  <si>
    <t>- Software  sin licencia o vencidos
- Implementación incompleta de Gobierno digital
- No cumplimiento de las obligaciones legales</t>
  </si>
  <si>
    <t>- Sanciones legales
- Perdida de imagen</t>
  </si>
  <si>
    <t>- Control de inventarios de software
- Manejo de perfiles de administrador
- Implementación de Gobierno Digital</t>
  </si>
  <si>
    <t>- Implementación del modelo de gobierno digital
- Control de vencimientos de licencias</t>
  </si>
  <si>
    <t>Perdida de activos</t>
  </si>
  <si>
    <t>- Falta de mantenimientos preventivos y correctivos
- Fallas eléctricas
- Catástrofes (inundación, incendio terremoto, etc.)
- Riesgo publico (robo,daño,etc)
- Mala manipulación
- Descuido de la custodia del equipo</t>
  </si>
  <si>
    <t>- Detrimento patrimonial
- No prestación del servicio
- Sanciones legales</t>
  </si>
  <si>
    <t>- Sistemas de control de acceso
- Mantenimiento de equipos
- Capacitación del personal
- Control de inventarios
- Circuito cerrado de CCTV</t>
  </si>
  <si>
    <t>- Fortalecer el control de inventarios
- Fortalecer el procedimiento de préstamo de equipos
- Implementación de RCI en el CER</t>
  </si>
  <si>
    <t>Acceso no autorizado a la información</t>
  </si>
  <si>
    <t xml:space="preserve">
- Vulnerabilidades de los sistemas
- Fallas humanas
- Incumplimientos de Políticas de TI
- Sistemas operativos desactualizados
- Fallas en la parametrización en los controles
- Perfiles de usuarios</t>
  </si>
  <si>
    <t>- Demandas
- Sanciones legales
- Uso indebido de la información</t>
  </si>
  <si>
    <t>- Mantener actualizados los software
- Fortalecimiento de las protecciones perimetrales de la red
- Aplicación del Manual de Políticas de TI
- Capacitación del personal</t>
  </si>
  <si>
    <t>- Implementación del modelo de gobierno digital
- Socialización del manual de políticas de TI
- Implementación de un directorio activo
-Política de usuarios y perfiles</t>
  </si>
  <si>
    <t>Dirección Técnica</t>
  </si>
  <si>
    <t xml:space="preserve">Elevar la capacidad de innovación, calidad técnica y audiovisual en la producción, programación y distribución de los contenidos a través de las distintas plataformas. </t>
  </si>
  <si>
    <t>Actualización tecnológica</t>
  </si>
  <si>
    <t>Unidad Técnica</t>
  </si>
  <si>
    <t>CÓDIGO: FT-EC-EV-06
VERSIÓN: 06
FECHA: 10/08/2020</t>
  </si>
  <si>
    <t>Gestión  
Jurídica</t>
  </si>
  <si>
    <t>Ejercer la defensa judicial, administrativa  y extrajudicial de Telemedellín</t>
  </si>
  <si>
    <t>Control de legalidad</t>
  </si>
  <si>
    <t>Pérdida de casos por demandas</t>
  </si>
  <si>
    <t>*Personal de planta insuficiente
*No realizar la preparación necesaria para la adecuada defensa
*Información insuficiente o tardía para realizar la preparación y ejercicio de la defensa judicial y extrajudicial, que generen fallos desfavorables para la entidad</t>
  </si>
  <si>
    <t>*Condenas económicas, que ordenan indemnizar a terceros.
*Imagen institucional afectada localmente por hechos que afectan a algunos usuarios o ciudadanos.
*Fallos desfavorables para la entidad</t>
  </si>
  <si>
    <t>Manual de defensa jurídica y prevención del daño antijurídico
Reportes y conocimiento de los procesos ante el Comité de Conciliación
Apoyo a través de dependiente judicial</t>
  </si>
  <si>
    <t>Capacitación constante del personal jurídico que tiene a cargo los procesos</t>
  </si>
  <si>
    <t>Garantizar la disponibilidad y uso de la información jurídica</t>
  </si>
  <si>
    <t>Filtración y mal uso de la información jurídica</t>
  </si>
  <si>
    <t>*Falta  de planes contingencia que permitan la recuperación en caso de desastres.
*Desconocimiento e incumplimiento de las políticas de Seguridad de la Información.
* Deficiencias en la Infraestructura Tecnológica para respaldo de Información.</t>
  </si>
  <si>
    <t xml:space="preserve">*Pérdida de imagen institucional
*Inicios de procesos sancionatorios, disciplinarios, fiscales, penales
*Pérdida de recursos económicos
</t>
  </si>
  <si>
    <t>* Copias de Seguridad
* Políticas de Seguridad de la Información.</t>
  </si>
  <si>
    <t xml:space="preserve">Políticas de tratamiento de datos personales y políticas de seguridad (apoyo Dirección Técnica)
Administración de usuarios y contraseñas
Filtrado de contenido
</t>
  </si>
  <si>
    <t>Se realiza por parte del Gerente Deninson Mendoza reuniones con el secretario de Hacienda y de Planeación para la solicitud de recursos al canal, lo cual conllevo a unas transferencias aproximadamente de 8.000 mil millones</t>
  </si>
  <si>
    <t>*Se crea el grupo de whatsapp con todos los implicados de los procesos de programación del Canal.
*Se crea un google drive con la carpeta de cada programa para el seguimiento de los programas realizados cada semana</t>
  </si>
  <si>
    <t>OK</t>
  </si>
  <si>
    <t>Se realiza el seguimiento tanto de los programas en media preparation antes de ser montados en el software para su emisión tanto en el master donde se revisa que no se caiga la señal siempre permaneciendo un encargado en el puesto las 24 horas</t>
  </si>
  <si>
    <t>Se crea formato para la entrega de vestuario entre la encargada y los productores y presentadores para tener el control del estado de las prendas</t>
  </si>
  <si>
    <t>Se logra una cifra histórica de 64 clientes en un año lo cual evidencia la consecución de nuevos clientes por medio de la calidad en la atención y productos ofrecidos</t>
  </si>
  <si>
    <t>Se realiza por parte del área jurídica la revisión minuciosa de los documentos suministrados por los proveedores y contratistas para prestar sus servicios a Telemedellín por medio de una lista de chequeo</t>
  </si>
  <si>
    <t>Se generan estados de cuenta con el detalle de la ordenación y supervisión de los servicios prestados.</t>
  </si>
  <si>
    <t>Se realiza un control en el pago de las comisiones de los ejecutivos teniendo en cuenta su gestión sobre los ingresos  de la Agencia.</t>
  </si>
  <si>
    <t>Se realiza el seguimiento de los contratos y saldos de los diferentes contratos como el de alimentación, transporte, logística, entre otros constantemente para evitar el incumplimiento en las producciones</t>
  </si>
  <si>
    <t>Se activa de nuevo el seguimiento de costos de los programas y convenios en los cuales se refleja el comportamiento del uso de los recursos y su óptimo manejo</t>
  </si>
  <si>
    <t>Se realiza la concientización y seguimiento a las personas encargadas de llevar el material audiovisual a videoteca para así realizar su respectivo archivo</t>
  </si>
  <si>
    <t>*Se socializa con el personal de Telemedellín la Política TI del canal
*Se compra el firewall para la protección de la información de la entidad</t>
  </si>
  <si>
    <t>Se actualiza el plan de desastres y manual de contingencia</t>
  </si>
  <si>
    <t>Se crea e implementa el modelo de gobierno digital para Telemedellín</t>
  </si>
  <si>
    <t xml:space="preserve">*Se realiza el inventario de los activos a cargo en compañía del área Administrativa
*Se reactiva el préstamo de equipos
</t>
  </si>
  <si>
    <t>Se implementa el directorio activo con todos los usuarios del canal y se socializan las políticas</t>
  </si>
  <si>
    <t>Se establece la meta de $260.000.000 de pesos en ingresos por el alquiler del parque Telemedellín y la sede, además se consigue un encargado del tema.</t>
  </si>
  <si>
    <t>La comunicadora se encarga de realizar un plan de medio e igualmente se organiza un show room con diferentes tipos de clientes y usuarios en el estudio 2 para que conozcan la oferta del canal</t>
  </si>
  <si>
    <t>Se publica y se organiza la intranet del canal por medio de la cual los empleados inician la consulta de diferente información. Igualmente se crean pequeñas historias de los empleados</t>
  </si>
  <si>
    <t xml:space="preserve">Se asigna un coordinador de Telemedellín Radio responsable de los contenidos </t>
  </si>
  <si>
    <t>Se tienen perfilados los usuarios de la plataforma y se aumenta la segura en las transacciones realizadas por cada uno de los empleados</t>
  </si>
  <si>
    <t>Se realiza comité primario por parte del área en el cual se tocan estos temas y se resuelven en conjunto todas las abogadas.</t>
  </si>
  <si>
    <t>Se actualiza en el mes de julio la Política de Tratamiento de Datos Personales y se socializa con el personal</t>
  </si>
  <si>
    <t>*Revisión aleatoría a liquidación de nómina.</t>
  </si>
  <si>
    <t>Se realiza la revisión de la liquidación de nómina y se solicita a Ofimática el mejoramiento del módulo para evitar errores futuros</t>
  </si>
  <si>
    <t>Se realiza la actualización del manual de funciones del personal de Telemedellín</t>
  </si>
  <si>
    <t>No se realiza encuesta</t>
  </si>
  <si>
    <t>Se realiza control periódico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</si>
</sst>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sz val="11"/>
      <color theme="1"/>
      <name val="Calibri"/>
      <family val="2"/>
      <scheme val="minor"/>
    </font>
    <font>
      <sz val="11"/>
      <color theme="1"/>
      <name val="Arial"/>
      <family val="2"/>
    </font>
    <font>
      <b/>
      <i/>
      <u/>
      <sz val="11"/>
      <color theme="1"/>
      <name val="Arial"/>
      <family val="2"/>
    </font>
    <font>
      <b/>
      <sz val="11"/>
      <color theme="1"/>
      <name val="Arial"/>
      <family val="2"/>
    </font>
    <font>
      <sz val="12"/>
      <color theme="1"/>
      <name val="Arial"/>
      <family val="2"/>
    </font>
    <font>
      <b/>
      <sz val="10"/>
      <name val="Arial"/>
      <family val="2"/>
    </font>
    <font>
      <b/>
      <sz val="11"/>
      <color rgb="FF000000"/>
      <name val="Arial"/>
      <family val="2"/>
    </font>
    <font>
      <b/>
      <sz val="11"/>
      <color rgb="FF000000"/>
      <name val="Arial"/>
      <family val="2"/>
      <charset val="204"/>
    </font>
    <font>
      <b/>
      <i/>
      <u/>
      <sz val="11"/>
      <color theme="1"/>
      <name val="Arial"/>
      <family val="2"/>
      <charset val="204"/>
    </font>
    <font>
      <sz val="11"/>
      <color theme="1"/>
      <name val="Arial"/>
      <family val="2"/>
      <charset val="204"/>
    </font>
    <font>
      <sz val="11"/>
      <color rgb="FF000000"/>
      <name val="Arial"/>
      <family val="2"/>
    </font>
    <font>
      <sz val="12"/>
      <name val="Calibri"/>
      <family val="2"/>
      <scheme val="minor"/>
    </font>
    <font>
      <b/>
      <i/>
      <u/>
      <sz val="12"/>
      <color theme="1"/>
      <name val="Arial"/>
      <family val="2"/>
    </font>
    <font>
      <b/>
      <sz val="11"/>
      <color theme="1"/>
      <name val="Arial"/>
      <family val="2"/>
      <charset val="204"/>
    </font>
    <font>
      <b/>
      <sz val="10"/>
      <name val="Arial"/>
      <family val="2"/>
      <charset val="204"/>
    </font>
    <font>
      <b/>
      <i/>
      <u/>
      <sz val="11"/>
      <color rgb="FF000000"/>
      <name val="Arial"/>
      <family val="2"/>
      <charset val="204"/>
    </font>
    <font>
      <b/>
      <sz val="8"/>
      <color rgb="FF000000"/>
      <name val="Arial"/>
      <family val="2"/>
      <charset val="204"/>
    </font>
    <font>
      <sz val="11"/>
      <color rgb="FF000000"/>
      <name val="Arial"/>
      <family val="2"/>
      <charset val="204"/>
    </font>
    <font>
      <b/>
      <i/>
      <u/>
      <sz val="12"/>
      <color theme="1"/>
      <name val="Calibri"/>
      <family val="2"/>
      <scheme val="minor"/>
    </font>
    <font>
      <b/>
      <sz val="12"/>
      <color theme="1"/>
      <name val="Calibri"/>
      <family val="2"/>
      <scheme val="minor"/>
    </font>
    <font>
      <b/>
      <i/>
      <sz val="12"/>
      <color theme="1"/>
      <name val="Calibri"/>
      <family val="2"/>
      <scheme val="minor"/>
    </font>
    <font>
      <b/>
      <sz val="12"/>
      <color theme="1"/>
      <name val="Arial"/>
      <family val="2"/>
    </font>
    <font>
      <sz val="11"/>
      <name val="Arial"/>
      <family val="2"/>
      <charset val="204"/>
    </font>
    <font>
      <b/>
      <sz val="12"/>
      <name val="Arial"/>
      <family val="2"/>
    </font>
    <font>
      <b/>
      <sz val="12"/>
      <color rgb="FF000000"/>
      <name val="Arial"/>
      <family val="2"/>
    </font>
    <font>
      <b/>
      <i/>
      <u/>
      <sz val="11"/>
      <color rgb="FF000000"/>
      <name val="Arial"/>
      <family val="2"/>
    </font>
    <font>
      <b/>
      <i/>
      <u/>
      <sz val="12"/>
      <color rgb="FF000000"/>
      <name val="Arial"/>
      <family val="2"/>
    </font>
    <font>
      <sz val="10"/>
      <name val="Arial"/>
      <family val="2"/>
      <charset val="204"/>
    </font>
    <font>
      <b/>
      <i/>
      <u/>
      <sz val="11"/>
      <name val="Arial"/>
      <family val="2"/>
      <charset val="204"/>
    </font>
    <font>
      <sz val="11"/>
      <color indexed="8"/>
      <name val="Calibri"/>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bgColor rgb="FF000000"/>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s>
  <cellStyleXfs count="3">
    <xf numFmtId="0" fontId="0" fillId="0" borderId="0"/>
    <xf numFmtId="0" fontId="28" fillId="0" borderId="0"/>
    <xf numFmtId="0" fontId="30" fillId="0" borderId="0"/>
  </cellStyleXfs>
  <cellXfs count="19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7" fillId="5" borderId="1"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8" fillId="5" borderId="1" xfId="0" applyFont="1" applyFill="1" applyBorder="1" applyAlignment="1" applyProtection="1">
      <alignment horizontal="center" vertical="center" wrapText="1"/>
      <protection locked="0"/>
    </xf>
    <xf numFmtId="0" fontId="5" fillId="0" borderId="0" xfId="0" applyFont="1" applyAlignment="1">
      <alignment horizontal="center"/>
    </xf>
    <xf numFmtId="0" fontId="2" fillId="0" borderId="7"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justify" vertical="center" wrapText="1"/>
      <protection locked="0"/>
    </xf>
    <xf numFmtId="0" fontId="2" fillId="0" borderId="1" xfId="0" applyFont="1" applyFill="1" applyBorder="1" applyAlignment="1">
      <alignment vertical="center" wrapText="1"/>
    </xf>
    <xf numFmtId="0" fontId="11" fillId="0" borderId="1" xfId="0" applyFont="1" applyBorder="1" applyAlignment="1">
      <alignment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5" fillId="0" borderId="0" xfId="0" applyFont="1" applyFill="1"/>
    <xf numFmtId="0" fontId="13"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0" xfId="0" applyFont="1" applyAlignment="1">
      <alignment horizontal="center" vertical="center"/>
    </xf>
    <xf numFmtId="0" fontId="5" fillId="0" borderId="0" xfId="0" applyFont="1" applyAlignment="1"/>
    <xf numFmtId="0" fontId="5" fillId="0" borderId="0" xfId="0" applyFont="1" applyAlignment="1">
      <alignment vertical="center" wrapText="1"/>
    </xf>
    <xf numFmtId="0" fontId="5" fillId="0" borderId="0" xfId="0" applyFont="1" applyAlignment="1">
      <alignment vertical="center"/>
    </xf>
    <xf numFmtId="0" fontId="13" fillId="0" borderId="0" xfId="0" applyFont="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7" fillId="5" borderId="1"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0" fillId="0" borderId="0" xfId="0" applyAlignment="1">
      <alignment horizontal="center"/>
    </xf>
    <xf numFmtId="0" fontId="10"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8"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wrapText="1"/>
      <protection locked="0"/>
    </xf>
    <xf numFmtId="0" fontId="10" fillId="0" borderId="6" xfId="0" applyFont="1" applyFill="1" applyBorder="1" applyAlignment="1">
      <alignment vertical="center" wrapText="1"/>
    </xf>
    <xf numFmtId="0" fontId="10" fillId="0" borderId="1" xfId="0" applyFont="1" applyFill="1" applyBorder="1" applyAlignment="1">
      <alignment horizontal="center" vertical="center" wrapText="1"/>
    </xf>
    <xf numFmtId="16" fontId="10" fillId="0" borderId="1" xfId="0" applyNumberFormat="1" applyFont="1" applyFill="1" applyBorder="1" applyAlignment="1">
      <alignment horizontal="justify" vertical="center" wrapText="1"/>
    </xf>
    <xf numFmtId="0" fontId="0" fillId="0" borderId="0" xfId="0" applyFill="1"/>
    <xf numFmtId="0" fontId="10" fillId="0" borderId="7" xfId="0" applyFont="1" applyFill="1" applyBorder="1" applyAlignment="1">
      <alignment horizontal="justify" vertical="center" wrapText="1"/>
    </xf>
    <xf numFmtId="0" fontId="0" fillId="0" borderId="0" xfId="0" applyAlignment="1">
      <alignment horizontal="center" vertical="center"/>
    </xf>
    <xf numFmtId="0" fontId="0" fillId="0" borderId="0" xfId="0" applyAlignment="1"/>
    <xf numFmtId="0" fontId="19" fillId="0" borderId="0" xfId="0" applyFont="1"/>
    <xf numFmtId="0" fontId="5" fillId="0" borderId="1" xfId="0" applyFont="1" applyBorder="1" applyAlignment="1">
      <alignment vertical="center"/>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1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wrapText="1"/>
    </xf>
    <xf numFmtId="0" fontId="0" fillId="0" borderId="0" xfId="0" applyAlignment="1">
      <alignment wrapText="1"/>
    </xf>
    <xf numFmtId="0" fontId="19" fillId="0" borderId="0" xfId="0" applyFont="1" applyAlignment="1">
      <alignment horizontal="left" vertical="center"/>
    </xf>
    <xf numFmtId="0" fontId="10" fillId="2" borderId="1" xfId="0" applyFont="1" applyFill="1" applyBorder="1" applyAlignment="1">
      <alignment horizontal="center" vertical="top" wrapText="1"/>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center" wrapText="1"/>
    </xf>
    <xf numFmtId="0" fontId="0" fillId="0" borderId="1" xfId="0" applyFill="1" applyBorder="1" applyAlignment="1">
      <alignment vertical="center"/>
    </xf>
    <xf numFmtId="0" fontId="0" fillId="0" borderId="0" xfId="0" applyAlignment="1">
      <alignment vertical="top"/>
    </xf>
    <xf numFmtId="0" fontId="0" fillId="0" borderId="0" xfId="0"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 fontId="18" fillId="0" borderId="1" xfId="0" applyNumberFormat="1" applyFont="1" applyFill="1" applyBorder="1" applyAlignment="1" applyProtection="1">
      <alignment horizontal="center" vertical="center" wrapText="1"/>
      <protection locked="0"/>
    </xf>
    <xf numFmtId="16" fontId="2"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Fill="1" applyBorder="1" applyAlignment="1">
      <alignment horizontal="center" vertical="center" wrapText="1"/>
    </xf>
    <xf numFmtId="0" fontId="14" fillId="5" borderId="1" xfId="0" applyFont="1" applyFill="1" applyBorder="1" applyAlignment="1">
      <alignment vertical="center" wrapText="1"/>
    </xf>
    <xf numFmtId="0" fontId="16" fillId="5"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center" wrapText="1"/>
      <protection locked="0"/>
    </xf>
    <xf numFmtId="0" fontId="18" fillId="7" borderId="1" xfId="0" applyFont="1" applyFill="1" applyBorder="1" applyAlignment="1" applyProtection="1">
      <alignment horizontal="left" vertical="center" wrapText="1"/>
      <protection locked="0"/>
    </xf>
    <xf numFmtId="0" fontId="13"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22" fillId="3" borderId="0" xfId="0" applyFont="1" applyFill="1" applyBorder="1" applyAlignment="1">
      <alignment vertical="center" wrapText="1"/>
    </xf>
    <xf numFmtId="0" fontId="22" fillId="3" borderId="8" xfId="0" applyFont="1" applyFill="1" applyBorder="1" applyAlignment="1">
      <alignmen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3" fillId="3"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vertical="center" wrapText="1"/>
      <protection locked="0"/>
    </xf>
    <xf numFmtId="0" fontId="22" fillId="5"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2"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6" fontId="5" fillId="0" borderId="1" xfId="0" applyNumberFormat="1" applyFont="1" applyFill="1" applyBorder="1" applyAlignment="1">
      <alignment horizontal="justify" vertical="center" wrapText="1"/>
    </xf>
    <xf numFmtId="0" fontId="5" fillId="2" borderId="1" xfId="0" applyFont="1" applyFill="1" applyBorder="1" applyAlignment="1" applyProtection="1">
      <alignment horizontal="center" vertical="top" wrapText="1"/>
      <protection locked="0"/>
    </xf>
    <xf numFmtId="16" fontId="5" fillId="0" borderId="1" xfId="0" applyNumberFormat="1" applyFont="1" applyFill="1" applyBorder="1" applyAlignment="1" applyProtection="1">
      <alignment horizontal="justify" vertical="center" wrapText="1"/>
      <protection locked="0"/>
    </xf>
    <xf numFmtId="0" fontId="19" fillId="0" borderId="0" xfId="0" applyFont="1" applyAlignment="1">
      <alignment horizontal="center" vertical="center"/>
    </xf>
    <xf numFmtId="16" fontId="5" fillId="0"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1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6" fillId="3"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7"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top" wrapText="1"/>
    </xf>
    <xf numFmtId="0" fontId="11"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0" fontId="13" fillId="0" borderId="1" xfId="0" applyFont="1" applyFill="1" applyBorder="1" applyAlignment="1">
      <alignment horizontal="left" vertical="center" wrapText="1"/>
    </xf>
    <xf numFmtId="0" fontId="5" fillId="0" borderId="0" xfId="0" applyFont="1" applyAlignment="1">
      <alignment horizontal="left" vertical="center"/>
    </xf>
    <xf numFmtId="0" fontId="13" fillId="0" borderId="0" xfId="0" applyFont="1" applyAlignment="1">
      <alignment wrapText="1"/>
    </xf>
    <xf numFmtId="0" fontId="11" fillId="2" borderId="1" xfId="0" applyFont="1" applyFill="1" applyBorder="1" applyAlignment="1" applyProtection="1">
      <alignment horizontal="justify" vertical="center" wrapText="1"/>
      <protection locked="0"/>
    </xf>
    <xf numFmtId="0" fontId="2" fillId="2" borderId="1" xfId="0" applyFont="1" applyFill="1" applyBorder="1" applyAlignment="1">
      <alignment horizontal="left" vertical="center" wrapText="1"/>
    </xf>
    <xf numFmtId="0" fontId="29" fillId="0" borderId="1" xfId="0" applyFont="1" applyFill="1" applyBorder="1" applyAlignment="1" applyProtection="1">
      <alignment horizontal="justify" vertical="center" wrapText="1"/>
      <protection locked="0"/>
    </xf>
    <xf numFmtId="49" fontId="23" fillId="0" borderId="1" xfId="0" applyNumberFormat="1" applyFont="1" applyFill="1" applyBorder="1" applyAlignment="1" applyProtection="1">
      <alignment horizontal="justify" vertical="center" wrapText="1"/>
      <protection locked="0"/>
    </xf>
    <xf numFmtId="49" fontId="23"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hidden="1"/>
    </xf>
    <xf numFmtId="0" fontId="5" fillId="0" borderId="1" xfId="2" applyFont="1" applyFill="1" applyBorder="1" applyAlignment="1">
      <alignment horizontal="left" vertical="center" wrapText="1"/>
    </xf>
    <xf numFmtId="0" fontId="2" fillId="0" borderId="1" xfId="0" applyFont="1" applyFill="1" applyBorder="1" applyAlignment="1">
      <alignment horizontal="center" vertical="center"/>
    </xf>
    <xf numFmtId="16" fontId="2" fillId="0" borderId="1" xfId="0" applyNumberFormat="1" applyFont="1" applyFill="1" applyBorder="1" applyAlignment="1">
      <alignment horizontal="center" vertical="center"/>
    </xf>
    <xf numFmtId="16" fontId="0" fillId="0" borderId="1" xfId="0" applyNumberFormat="1" applyBorder="1" applyAlignment="1">
      <alignment horizontal="center" vertical="center"/>
    </xf>
    <xf numFmtId="0" fontId="18" fillId="0" borderId="1" xfId="0" applyFont="1" applyFill="1" applyBorder="1" applyAlignment="1" applyProtection="1">
      <alignment horizontal="center" vertical="center" wrapText="1"/>
      <protection locked="0"/>
    </xf>
    <xf numFmtId="16" fontId="10" fillId="0" borderId="1" xfId="0" applyNumberFormat="1" applyFont="1" applyFill="1" applyBorder="1" applyAlignment="1">
      <alignment horizontal="center" vertical="center" wrapText="1"/>
    </xf>
    <xf numFmtId="0" fontId="0" fillId="0" borderId="10" xfId="0" applyBorder="1" applyAlignment="1">
      <alignment horizontal="right" wrapText="1"/>
    </xf>
    <xf numFmtId="0" fontId="15" fillId="3" borderId="4"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20" fillId="5" borderId="2" xfId="0" applyFont="1" applyFill="1" applyBorder="1" applyAlignment="1">
      <alignment horizontal="center"/>
    </xf>
    <xf numFmtId="0" fontId="20" fillId="5" borderId="3" xfId="0" applyFont="1" applyFill="1" applyBorder="1" applyAlignment="1">
      <alignment horizont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8" fillId="4" borderId="4"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2" fillId="0" borderId="10" xfId="0" applyFont="1" applyBorder="1" applyAlignment="1">
      <alignment horizontal="right" wrapText="1"/>
    </xf>
    <xf numFmtId="0" fontId="2" fillId="0" borderId="10" xfId="0" applyFont="1" applyBorder="1" applyAlignment="1">
      <alignment horizontal="right"/>
    </xf>
    <xf numFmtId="0" fontId="24" fillId="3" borderId="1" xfId="0" applyFont="1" applyFill="1" applyBorder="1" applyAlignment="1" applyProtection="1">
      <alignment horizontal="center" vertical="center" wrapText="1"/>
      <protection locked="0"/>
    </xf>
    <xf numFmtId="0" fontId="22" fillId="3" borderId="2"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0" xfId="0" applyBorder="1" applyAlignment="1">
      <alignment horizontal="right"/>
    </xf>
    <xf numFmtId="0" fontId="15" fillId="3" borderId="1" xfId="0" applyFont="1" applyFill="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4" fillId="3" borderId="2" xfId="0" applyFont="1" applyFill="1" applyBorder="1" applyAlignment="1">
      <alignment horizontal="center" vertical="top" wrapText="1"/>
    </xf>
    <xf numFmtId="0" fontId="14" fillId="3" borderId="3"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5" fillId="0" borderId="10" xfId="0" applyFont="1" applyBorder="1" applyAlignment="1">
      <alignment horizontal="right" wrapText="1"/>
    </xf>
    <xf numFmtId="0" fontId="5" fillId="0" borderId="10" xfId="0" applyFont="1" applyBorder="1" applyAlignment="1">
      <alignment horizontal="right"/>
    </xf>
    <xf numFmtId="0" fontId="6" fillId="3" borderId="1"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2" fillId="3" borderId="12" xfId="0" applyFont="1" applyFill="1" applyBorder="1" applyAlignment="1" applyProtection="1">
      <alignment horizontal="center" vertical="center" wrapText="1"/>
      <protection locked="0"/>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4" borderId="12" xfId="0" applyFont="1" applyFill="1" applyBorder="1" applyAlignment="1" applyProtection="1">
      <alignment horizontal="center" vertical="center" wrapText="1"/>
      <protection locked="0"/>
    </xf>
    <xf numFmtId="0" fontId="1" fillId="0" borderId="10" xfId="0" applyFont="1" applyBorder="1" applyAlignment="1">
      <alignment horizontal="right" wrapText="1"/>
    </xf>
    <xf numFmtId="0" fontId="1" fillId="0" borderId="10" xfId="0" applyFont="1" applyBorder="1" applyAlignment="1">
      <alignment horizontal="right"/>
    </xf>
    <xf numFmtId="0" fontId="15" fillId="3" borderId="12"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_Hoja1" xfId="2" xr:uid="{00000000-0005-0000-0000-000002000000}"/>
  </cellStyles>
  <dxfs count="124">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
  <sheetViews>
    <sheetView tabSelected="1" zoomScale="70" zoomScaleNormal="70" workbookViewId="0">
      <pane xSplit="7" ySplit="2" topLeftCell="H3" activePane="bottomRight" state="frozen"/>
      <selection pane="topRight" activeCell="D1" sqref="D1"/>
      <selection pane="bottomLeft" activeCell="A3" sqref="A3"/>
      <selection pane="bottomRight" activeCell="A3" sqref="A3"/>
    </sheetView>
  </sheetViews>
  <sheetFormatPr baseColWidth="10" defaultRowHeight="15.75" x14ac:dyDescent="0.25"/>
  <cols>
    <col min="1" max="6" width="14.625" customWidth="1"/>
    <col min="7" max="7" width="18.25" style="60" customWidth="1"/>
    <col min="8" max="8" width="37.625" customWidth="1"/>
    <col min="9" max="9" width="19.625" customWidth="1"/>
    <col min="10" max="10" width="10.875" customWidth="1"/>
    <col min="11" max="11" width="11.875" customWidth="1"/>
    <col min="12" max="12" width="10.875" customWidth="1"/>
    <col min="13" max="13" width="13.625" customWidth="1"/>
    <col min="14" max="14" width="9" customWidth="1"/>
    <col min="15" max="15" width="24.125" customWidth="1"/>
    <col min="16" max="24" width="10.875" customWidth="1"/>
    <col min="30" max="30" width="39.625" customWidth="1"/>
    <col min="31" max="31" width="11" customWidth="1"/>
    <col min="34" max="34" width="44.5" customWidth="1"/>
    <col min="35" max="35" width="11.125" customWidth="1"/>
    <col min="36" max="36" width="11" customWidth="1"/>
    <col min="37" max="37" width="19.75" customWidth="1"/>
  </cols>
  <sheetData>
    <row r="1" spans="1:37" ht="15" customHeight="1" x14ac:dyDescent="0.25">
      <c r="A1" s="149" t="s">
        <v>276</v>
      </c>
      <c r="B1" s="149"/>
      <c r="C1" s="149"/>
      <c r="D1" s="149"/>
      <c r="E1" s="149"/>
      <c r="F1" s="149"/>
      <c r="G1" s="149"/>
      <c r="H1" s="149"/>
      <c r="I1" s="150"/>
      <c r="J1" s="151" t="s">
        <v>0</v>
      </c>
      <c r="K1" s="152"/>
      <c r="L1" s="152"/>
      <c r="M1" s="152"/>
      <c r="N1" s="153"/>
      <c r="O1" s="146" t="s">
        <v>1</v>
      </c>
      <c r="P1" s="147"/>
      <c r="Q1" s="147"/>
      <c r="R1" s="147"/>
      <c r="S1" s="147"/>
      <c r="T1" s="147"/>
      <c r="U1" s="147"/>
      <c r="V1" s="147"/>
      <c r="W1" s="147"/>
      <c r="X1" s="148"/>
      <c r="Y1" s="154" t="s">
        <v>2</v>
      </c>
      <c r="Z1" s="155"/>
      <c r="AA1" s="155"/>
      <c r="AB1" s="155"/>
      <c r="AC1" s="156"/>
      <c r="AD1" s="146" t="s">
        <v>3</v>
      </c>
      <c r="AE1" s="147"/>
      <c r="AF1" s="147"/>
      <c r="AG1" s="147"/>
      <c r="AH1" s="148"/>
      <c r="AI1" s="146" t="s">
        <v>4</v>
      </c>
      <c r="AJ1" s="147"/>
      <c r="AK1" s="148"/>
    </row>
    <row r="2" spans="1:37" ht="105" customHeight="1" x14ac:dyDescent="0.25">
      <c r="A2" s="45" t="s">
        <v>5</v>
      </c>
      <c r="B2" s="43" t="s">
        <v>6</v>
      </c>
      <c r="C2" s="42" t="s">
        <v>7</v>
      </c>
      <c r="D2" s="42" t="s">
        <v>8</v>
      </c>
      <c r="E2" s="42" t="s">
        <v>9</v>
      </c>
      <c r="F2" s="42" t="s">
        <v>10</v>
      </c>
      <c r="G2" s="88" t="s">
        <v>11</v>
      </c>
      <c r="H2" s="10" t="s">
        <v>12</v>
      </c>
      <c r="I2" s="10" t="s">
        <v>277</v>
      </c>
      <c r="J2" s="45" t="s">
        <v>14</v>
      </c>
      <c r="K2" s="45" t="s">
        <v>15</v>
      </c>
      <c r="L2" s="45" t="s">
        <v>0</v>
      </c>
      <c r="M2" s="10" t="s">
        <v>16</v>
      </c>
      <c r="N2" s="10" t="s">
        <v>17</v>
      </c>
      <c r="O2" s="10" t="s">
        <v>18</v>
      </c>
      <c r="P2" s="46" t="s">
        <v>19</v>
      </c>
      <c r="Q2" s="10" t="s">
        <v>20</v>
      </c>
      <c r="R2" s="10" t="s">
        <v>21</v>
      </c>
      <c r="S2" s="10" t="s">
        <v>22</v>
      </c>
      <c r="T2" s="10" t="s">
        <v>23</v>
      </c>
      <c r="U2" s="10" t="s">
        <v>24</v>
      </c>
      <c r="V2" s="10" t="s">
        <v>25</v>
      </c>
      <c r="W2" s="10" t="s">
        <v>26</v>
      </c>
      <c r="X2" s="10" t="s">
        <v>27</v>
      </c>
      <c r="Y2" s="45" t="s">
        <v>14</v>
      </c>
      <c r="Z2" s="45" t="s">
        <v>15</v>
      </c>
      <c r="AA2" s="45" t="s">
        <v>0</v>
      </c>
      <c r="AB2" s="10" t="s">
        <v>16</v>
      </c>
      <c r="AC2" s="10" t="s">
        <v>17</v>
      </c>
      <c r="AD2" s="10" t="s">
        <v>28</v>
      </c>
      <c r="AE2" s="10" t="s">
        <v>278</v>
      </c>
      <c r="AF2" s="10" t="s">
        <v>29</v>
      </c>
      <c r="AG2" s="10" t="s">
        <v>279</v>
      </c>
      <c r="AH2" s="10" t="s">
        <v>31</v>
      </c>
      <c r="AI2" s="10" t="s">
        <v>32</v>
      </c>
      <c r="AJ2" s="87" t="s">
        <v>33</v>
      </c>
      <c r="AK2" s="87" t="s">
        <v>34</v>
      </c>
    </row>
    <row r="3" spans="1:37" ht="128.25" x14ac:dyDescent="0.25">
      <c r="A3" s="21" t="s">
        <v>280</v>
      </c>
      <c r="B3" s="21" t="s">
        <v>287</v>
      </c>
      <c r="C3" s="21" t="s">
        <v>37</v>
      </c>
      <c r="D3" s="21" t="s">
        <v>288</v>
      </c>
      <c r="E3" s="21" t="s">
        <v>289</v>
      </c>
      <c r="F3" s="21" t="s">
        <v>77</v>
      </c>
      <c r="G3" s="89" t="s">
        <v>281</v>
      </c>
      <c r="H3" s="52" t="s">
        <v>290</v>
      </c>
      <c r="I3" s="52" t="s">
        <v>282</v>
      </c>
      <c r="J3" s="51" t="s">
        <v>81</v>
      </c>
      <c r="K3" s="51" t="s">
        <v>283</v>
      </c>
      <c r="L3" s="51">
        <f t="shared" ref="L3" si="0">(IF(K3="Insignificante",1.25,IF(K3="Menor",2.5,IF(K3="Moderado",5,IF(K3="Mayor",10,IF(K3="Catastrófico",20,0))))))*(IF(J3="Rara vez",1,IF(J3="Improbable",2,IF(J3="Posible",3,IF(J3="Probable",4,IF(J3="Casi seguro",5,0))))))</f>
        <v>40</v>
      </c>
      <c r="M3" s="51" t="str">
        <f t="shared" ref="M3" si="1">IF(AND(L3&lt;4,L3&gt;1),"Zona de riesgo baja",IF(AND(L3&gt;4,L3&lt;8),"Zona de riesgo moderada",IF(AND(L3&gt;8,L3&lt;=20),"Zona de riesgo alta",IF(L3&gt;20,"Zona de riesgo extrema",0))))</f>
        <v>Zona de riesgo extrema</v>
      </c>
      <c r="N3" s="52" t="str">
        <f t="shared" ref="N3" si="2">IF(M3="Zona de riesgo baja","Aceptar",IF(M3="Zona de riesgo moderada","Prevenir
Retener
Proteger",IF(M3="Zona de riesgo alta","Prevenir
Proteger
Transferir",IF(M3="Zona de riesgo extrema","Prevenir
Proteger
Transferir
Eliminar",0))))</f>
        <v>Prevenir
Proteger
Transferir
Eliminar</v>
      </c>
      <c r="O3" s="90" t="s">
        <v>284</v>
      </c>
      <c r="P3" s="21" t="s">
        <v>217</v>
      </c>
      <c r="Q3" s="21" t="s">
        <v>47</v>
      </c>
      <c r="R3" s="21" t="s">
        <v>47</v>
      </c>
      <c r="S3" s="21" t="s">
        <v>48</v>
      </c>
      <c r="T3" s="21" t="s">
        <v>47</v>
      </c>
      <c r="U3" s="21" t="s">
        <v>47</v>
      </c>
      <c r="V3" s="21" t="s">
        <v>47</v>
      </c>
      <c r="W3" s="21">
        <f t="shared" ref="W3" si="3">IF(Q3="SI",15,0)+IF(R3="SI",5,0)+IF(T3="SI",15,0)+IF(U3="SI",10,0)+IF(V3="SI",30,0)+IF(S3="Automático",25,IF(S3="Manual",15,0))</f>
        <v>90</v>
      </c>
      <c r="X3" s="54" t="str">
        <f t="shared" ref="X3" si="4">IF(W3&lt;50,"No hay desplazamiento",IF(W3&gt;76,CONCATENATE("Baja 2 niveles de ",P3),CONCATENATE("Baja 1 nivel de ",P3)))</f>
        <v>Baja 2 niveles de Probabilidad e impacto</v>
      </c>
      <c r="Y3" s="51" t="s">
        <v>84</v>
      </c>
      <c r="Z3" s="51" t="s">
        <v>44</v>
      </c>
      <c r="AA3" s="51">
        <f t="shared" ref="AA3" si="5">(IF(Z3="Insignificante",1.25,IF(Z3="Menor",2.5,IF(Z3="Moderado",5,IF(Z3="Mayor",10,IF(Z3="Catastrófico",20,0))))))*(IF(Y3="Rara vez",1,IF(Y3="Improbable",2,IF(Y3="Posible",3,IF(Y3="Probable",4,IF(Y3="Casi seguro",5,0))))))</f>
        <v>5</v>
      </c>
      <c r="AB3" s="51" t="str">
        <f t="shared" ref="AB3" si="6">IF(AND(AA3&lt;4,AA3&gt;1),"Zona de riesgo baja",IF(AND(AA3&gt;4,AA3&lt;8),"Zona de riesgo moderada",IF(AND(AA3&gt;8,AA3&lt;=20),"Zona de riesgo alta",IF(AA3&gt;20,"Zona de riesgo extrema",0))))</f>
        <v>Zona de riesgo moderada</v>
      </c>
      <c r="AC3" s="52" t="str">
        <f t="shared" ref="AC3" si="7">IF(AB3="Zona de riesgo baja","Aceptar",IF(AB3="Zona de riesgo moderada","Prevenir
Retener
Proteger",IF(AB3="Zona de riesgo alta","Prevenir
Proteger
Transferir",IF(AB3="Zona de riesgo extrema","Prevenir
Proteger
Transferir
Eliminar",0))))</f>
        <v>Prevenir
Retener
Proteger</v>
      </c>
      <c r="AD3" s="90" t="s">
        <v>285</v>
      </c>
      <c r="AE3" s="15" t="s">
        <v>286</v>
      </c>
      <c r="AF3" s="15" t="s">
        <v>291</v>
      </c>
      <c r="AG3" s="84">
        <v>44196</v>
      </c>
      <c r="AH3" s="15" t="s">
        <v>406</v>
      </c>
      <c r="AI3" s="15" t="s">
        <v>248</v>
      </c>
      <c r="AJ3" s="55">
        <v>44545</v>
      </c>
      <c r="AK3" s="15" t="s">
        <v>248</v>
      </c>
    </row>
    <row r="4" spans="1:37" ht="60" customHeight="1" x14ac:dyDescent="0.25">
      <c r="AF4" s="145" t="s">
        <v>391</v>
      </c>
      <c r="AG4" s="145"/>
    </row>
  </sheetData>
  <sheetProtection formatCells="0" formatColumns="0" formatRows="0" insertColumns="0" insertRows="0" insertHyperlinks="0" deleteColumns="0" deleteRows="0" sort="0" autoFilter="0" pivotTables="0"/>
  <mergeCells count="7">
    <mergeCell ref="AF4:AG4"/>
    <mergeCell ref="AI1:AK1"/>
    <mergeCell ref="A1:I1"/>
    <mergeCell ref="J1:N1"/>
    <mergeCell ref="O1:X1"/>
    <mergeCell ref="Y1:AC1"/>
    <mergeCell ref="AD1:AH1"/>
  </mergeCells>
  <conditionalFormatting sqref="M3 AB3">
    <cfRule type="containsText" dxfId="123" priority="1" operator="containsText" text="Zona de riesgo extrema">
      <formula>NOT(ISERROR(SEARCH("Zona de riesgo extrema",M3)))</formula>
    </cfRule>
    <cfRule type="containsText" dxfId="122" priority="2" operator="containsText" text="Zona de riesgo alta">
      <formula>NOT(ISERROR(SEARCH("Zona de riesgo alta",M3)))</formula>
    </cfRule>
    <cfRule type="containsText" dxfId="121" priority="3" operator="containsText" text="Zona de riesgo moderada">
      <formula>NOT(ISERROR(SEARCH("Zona de riesgo moderada",M3)))</formula>
    </cfRule>
    <cfRule type="cellIs" dxfId="120" priority="4" operator="equal">
      <formula>"Zona de riesgo baja"</formula>
    </cfRule>
  </conditionalFormatting>
  <dataValidations count="5">
    <dataValidation type="list" allowBlank="1" showInputMessage="1" showErrorMessage="1" sqref="P3" xr:uid="{00000000-0002-0000-0000-000000000000}">
      <formula1>"Probabilidad,Impacto,Probabilidad e impacto"</formula1>
    </dataValidation>
    <dataValidation type="list" allowBlank="1" showInputMessage="1" showErrorMessage="1" sqref="Y3 J3" xr:uid="{00000000-0002-0000-0000-000001000000}">
      <formula1>"Rara vez,Improbable,Posible,Probable,Casi seguro"</formula1>
    </dataValidation>
    <dataValidation type="list" allowBlank="1" showInputMessage="1" showErrorMessage="1" sqref="S3" xr:uid="{00000000-0002-0000-0000-000002000000}">
      <formula1>"Automático,Manual"</formula1>
    </dataValidation>
    <dataValidation type="list" allowBlank="1" showInputMessage="1" showErrorMessage="1" sqref="T3:V3 Q3:R3" xr:uid="{00000000-0002-0000-0000-000003000000}">
      <formula1>"SI,NO"</formula1>
    </dataValidation>
    <dataValidation type="list" allowBlank="1" showInputMessage="1" showErrorMessage="1" sqref="K3 Z3" xr:uid="{00000000-0002-0000-0000-000004000000}">
      <formula1>"Insignificante,Menor,Moderado,Mayor,Catastrófico"</formula1>
    </dataValidation>
  </dataValidations>
  <pageMargins left="0.75" right="0.75" top="1" bottom="1" header="0.5" footer="0.5"/>
  <pageSetup orientation="portrait" horizontalDpi="4294967292" verticalDpi="4294967292"/>
  <ignoredErrors>
    <ignoredError sqref="L3:N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AF3" sqref="AF3"/>
    </sheetView>
  </sheetViews>
  <sheetFormatPr baseColWidth="10" defaultRowHeight="15" x14ac:dyDescent="0.2"/>
  <cols>
    <col min="1" max="1" width="17.75" style="29" customWidth="1"/>
    <col min="2" max="2" width="28.125" style="30" customWidth="1"/>
    <col min="3" max="3" width="12.375" style="7" customWidth="1"/>
    <col min="4" max="4" width="17.125" style="7" customWidth="1"/>
    <col min="5" max="5" width="10.875" style="7" customWidth="1"/>
    <col min="6" max="6" width="29" style="130" customWidth="1"/>
    <col min="7" max="7" width="53.5" style="7" customWidth="1"/>
    <col min="8" max="8" width="27.375" style="129" customWidth="1"/>
    <col min="9" max="9" width="17" style="7" customWidth="1"/>
    <col min="10" max="10" width="11.625" style="7" customWidth="1"/>
    <col min="11" max="11" width="10.875" style="7" customWidth="1"/>
    <col min="12" max="12" width="11.625" style="7" customWidth="1"/>
    <col min="13" max="13" width="11" style="7" customWidth="1"/>
    <col min="14" max="14" width="25.375" style="7" customWidth="1"/>
    <col min="15" max="15" width="9.875" style="7" customWidth="1"/>
    <col min="16" max="22" width="10.875" style="7" customWidth="1"/>
    <col min="23" max="23" width="14.625" style="7" customWidth="1"/>
    <col min="24" max="24" width="11" style="7"/>
    <col min="25" max="25" width="11.625" style="7" customWidth="1"/>
    <col min="26" max="26" width="15.875" style="7" customWidth="1"/>
    <col min="27" max="27" width="13.5" style="7" customWidth="1"/>
    <col min="28" max="28" width="21" style="7" customWidth="1"/>
    <col min="29" max="29" width="27.875" style="7" customWidth="1"/>
    <col min="30" max="30" width="18.125" style="7" customWidth="1"/>
    <col min="31" max="31" width="13.875" style="7" customWidth="1"/>
    <col min="32" max="32" width="44.25" style="7" customWidth="1"/>
    <col min="33" max="36" width="11" style="7" customWidth="1"/>
    <col min="37" max="37" width="17.5" style="7" customWidth="1"/>
    <col min="38" max="38" width="11" style="7" customWidth="1"/>
    <col min="39" max="16384" width="11" style="7"/>
  </cols>
  <sheetData>
    <row r="1" spans="1:37" ht="15.75" x14ac:dyDescent="0.2">
      <c r="A1" s="113"/>
      <c r="B1" s="114"/>
      <c r="C1" s="113"/>
      <c r="D1" s="27"/>
      <c r="E1" s="113"/>
      <c r="F1" s="115"/>
      <c r="G1" s="116"/>
      <c r="H1" s="117"/>
      <c r="I1" s="113"/>
      <c r="J1" s="113"/>
      <c r="K1" s="113"/>
      <c r="L1" s="118"/>
      <c r="M1" s="118"/>
      <c r="N1" s="116"/>
      <c r="O1" s="116"/>
      <c r="P1" s="116"/>
      <c r="Q1" s="116"/>
      <c r="R1" s="116"/>
      <c r="S1" s="116"/>
      <c r="T1" s="116"/>
      <c r="U1" s="116"/>
      <c r="V1" s="116"/>
      <c r="W1" s="116"/>
      <c r="X1" s="113"/>
      <c r="Y1" s="113"/>
      <c r="Z1" s="113"/>
      <c r="AA1" s="116"/>
      <c r="AB1" s="113"/>
      <c r="AC1" s="113"/>
      <c r="AD1" s="113"/>
      <c r="AE1" s="113"/>
      <c r="AF1" s="113"/>
      <c r="AG1" s="113"/>
      <c r="AH1" s="113"/>
      <c r="AI1" s="113"/>
      <c r="AJ1" s="113"/>
      <c r="AK1" s="113"/>
    </row>
    <row r="2" spans="1:37" ht="15" customHeight="1" x14ac:dyDescent="0.2">
      <c r="A2" s="160"/>
      <c r="B2" s="160"/>
      <c r="C2" s="160"/>
      <c r="D2" s="160"/>
      <c r="E2" s="160"/>
      <c r="F2" s="160"/>
      <c r="G2" s="160"/>
      <c r="H2" s="161"/>
      <c r="I2" s="162" t="s">
        <v>0</v>
      </c>
      <c r="J2" s="163"/>
      <c r="K2" s="163"/>
      <c r="L2" s="163"/>
      <c r="M2" s="163"/>
      <c r="N2" s="163"/>
      <c r="O2" s="164"/>
      <c r="P2" s="159" t="s">
        <v>1</v>
      </c>
      <c r="Q2" s="159"/>
      <c r="R2" s="159"/>
      <c r="S2" s="159"/>
      <c r="T2" s="159"/>
      <c r="U2" s="159"/>
      <c r="V2" s="159"/>
      <c r="W2" s="159"/>
      <c r="X2" s="165" t="s">
        <v>2</v>
      </c>
      <c r="Y2" s="165"/>
      <c r="Z2" s="165"/>
      <c r="AA2" s="165"/>
      <c r="AB2" s="159" t="s">
        <v>3</v>
      </c>
      <c r="AC2" s="159"/>
      <c r="AD2" s="159"/>
      <c r="AE2" s="159"/>
      <c r="AF2" s="159"/>
      <c r="AG2" s="159" t="s">
        <v>4</v>
      </c>
      <c r="AH2" s="159"/>
      <c r="AI2" s="159"/>
      <c r="AJ2" s="159"/>
      <c r="AK2" s="159"/>
    </row>
    <row r="3" spans="1:37" s="11" customFormat="1" ht="127.5" customHeight="1" x14ac:dyDescent="0.2">
      <c r="A3" s="119" t="s">
        <v>5</v>
      </c>
      <c r="B3" s="120" t="s">
        <v>6</v>
      </c>
      <c r="C3" s="119" t="s">
        <v>7</v>
      </c>
      <c r="D3" s="119" t="s">
        <v>8</v>
      </c>
      <c r="E3" s="119" t="s">
        <v>10</v>
      </c>
      <c r="F3" s="121" t="s">
        <v>11</v>
      </c>
      <c r="G3" s="8" t="s">
        <v>12</v>
      </c>
      <c r="H3" s="8" t="s">
        <v>13</v>
      </c>
      <c r="I3" s="9" t="s">
        <v>14</v>
      </c>
      <c r="J3" s="9" t="s">
        <v>15</v>
      </c>
      <c r="K3" s="9" t="s">
        <v>0</v>
      </c>
      <c r="L3" s="8" t="s">
        <v>16</v>
      </c>
      <c r="M3" s="8" t="s">
        <v>17</v>
      </c>
      <c r="N3" s="8" t="s">
        <v>18</v>
      </c>
      <c r="O3" s="8" t="s">
        <v>19</v>
      </c>
      <c r="P3" s="8" t="s">
        <v>20</v>
      </c>
      <c r="Q3" s="8" t="s">
        <v>21</v>
      </c>
      <c r="R3" s="8" t="s">
        <v>22</v>
      </c>
      <c r="S3" s="8" t="s">
        <v>23</v>
      </c>
      <c r="T3" s="8" t="s">
        <v>24</v>
      </c>
      <c r="U3" s="8" t="s">
        <v>25</v>
      </c>
      <c r="V3" s="8" t="s">
        <v>26</v>
      </c>
      <c r="W3" s="8" t="s">
        <v>27</v>
      </c>
      <c r="X3" s="9" t="s">
        <v>14</v>
      </c>
      <c r="Y3" s="9" t="s">
        <v>15</v>
      </c>
      <c r="Z3" s="9" t="s">
        <v>0</v>
      </c>
      <c r="AA3" s="8" t="s">
        <v>16</v>
      </c>
      <c r="AB3" s="8" t="s">
        <v>17</v>
      </c>
      <c r="AC3" s="8" t="s">
        <v>28</v>
      </c>
      <c r="AD3" s="8" t="s">
        <v>29</v>
      </c>
      <c r="AE3" s="8" t="s">
        <v>30</v>
      </c>
      <c r="AF3" s="8" t="s">
        <v>31</v>
      </c>
      <c r="AG3" s="8" t="s">
        <v>32</v>
      </c>
      <c r="AH3" s="9" t="s">
        <v>33</v>
      </c>
      <c r="AI3" s="9" t="s">
        <v>293</v>
      </c>
      <c r="AJ3" s="9" t="s">
        <v>294</v>
      </c>
      <c r="AK3" s="9" t="s">
        <v>34</v>
      </c>
    </row>
    <row r="4" spans="1:37" s="23" customFormat="1" ht="175.5" customHeight="1" x14ac:dyDescent="0.2">
      <c r="A4" s="13" t="s">
        <v>340</v>
      </c>
      <c r="B4" s="13" t="s">
        <v>221</v>
      </c>
      <c r="C4" s="13" t="s">
        <v>37</v>
      </c>
      <c r="D4" s="20" t="s">
        <v>353</v>
      </c>
      <c r="E4" s="122" t="s">
        <v>67</v>
      </c>
      <c r="F4" s="123" t="s">
        <v>341</v>
      </c>
      <c r="G4" s="124" t="s">
        <v>342</v>
      </c>
      <c r="H4" s="125" t="s">
        <v>343</v>
      </c>
      <c r="I4" s="126" t="s">
        <v>43</v>
      </c>
      <c r="J4" s="126" t="s">
        <v>44</v>
      </c>
      <c r="K4" s="126">
        <f t="shared" ref="K4:K6" si="0">(IF(J4="Insignificante",1.25,IF(J4="Menor",2.5,IF(J4="Moderado",5,IF(J4="Mayor",10,IF(J4="Catastrófico",20,0))))))*(IF(I4="Rara vez",1,IF(I4="Improbable",2,IF(I4="Posible",3,IF(I4="Probable",4,IF(I4="Casi seguro",5,0))))))</f>
        <v>15</v>
      </c>
      <c r="L4" s="126" t="str">
        <f t="shared" ref="L4:L6" si="1">IF(AND(K4&lt;4,K4&gt;1),"Zona de riesgo baja",IF(AND(K4&gt;4,K4&lt;8),"Zona de riesgo moderada",IF(AND(K4&gt;8,K4&lt;=20),"Zona de riesgo alta",IF(K4&gt;20,"Zona de riesgo extrema",0))))</f>
        <v>Zona de riesgo alta</v>
      </c>
      <c r="M4" s="127" t="str">
        <f t="shared" ref="M4:M6" si="2">IF(L4="Zona de riesgo baja","Aceptar",IF(L4="Zona de riesgo moderada","Prevenir
Retener
Proteger",IF(L4="Zona de riesgo alta","Prevenir
Proteger
Transferir",IF(L4="Zona de riesgo extrema","Prevenir
Proteger
Transferir
Eliminar",0))))</f>
        <v>Prevenir
Proteger
Transferir</v>
      </c>
      <c r="N4" s="131" t="s">
        <v>354</v>
      </c>
      <c r="O4" s="18" t="s">
        <v>47</v>
      </c>
      <c r="P4" s="18" t="s">
        <v>47</v>
      </c>
      <c r="Q4" s="18" t="s">
        <v>48</v>
      </c>
      <c r="R4" s="18" t="s">
        <v>47</v>
      </c>
      <c r="S4" s="18" t="s">
        <v>47</v>
      </c>
      <c r="T4" s="18" t="s">
        <v>47</v>
      </c>
      <c r="U4" s="18" t="s">
        <v>47</v>
      </c>
      <c r="V4" s="18">
        <f t="shared" ref="V4:V6" si="3">IF(P4="SI",15,0)+IF(Q4="SI",5,0)+IF(S4="SI",15,0)+IF(T4="SI",10,0)+IF(U4="SI",30,0)+IF(R4="Automático",25,IF(R4="Manual",15,0))</f>
        <v>70</v>
      </c>
      <c r="W4" s="20" t="str">
        <f t="shared" ref="W4:W6" si="4">IF(V4&lt;50,"No hay desplazamiento",IF(V4&gt;76,CONCATENATE("Baja 2 niveles de ",O4),CONCATENATE("Baja 1 nivel de ",O4)))</f>
        <v>Baja 1 nivel de SI</v>
      </c>
      <c r="X4" s="126" t="s">
        <v>43</v>
      </c>
      <c r="Y4" s="126" t="s">
        <v>44</v>
      </c>
      <c r="Z4" s="126">
        <f t="shared" ref="Z4:Z6" si="5">(IF(Y4="Insignificante",1.25,IF(Y4="Menor",2.5,IF(Y4="Moderado",5,IF(Y4="Mayor",10,IF(Y4="Catastrófico",20,0))))))*(IF(X4="Rara vez",1,IF(X4="Improbable",2,IF(X4="Posible",3,IF(X4="Probable",4,IF(X4="Casi seguro",5,0))))))</f>
        <v>15</v>
      </c>
      <c r="AA4" s="126" t="str">
        <f t="shared" ref="AA4:AA6" si="6">IF(AND(Z4&lt;4,Z4&gt;1),"Zona de riesgo baja",IF(AND(Z4&gt;4,Z4&lt;8),"Zona de riesgo moderada",IF(AND(Z4&gt;8,Z4&lt;=20),"Zona de riesgo alta",IF(Z4&gt;20,"Zona de riesgo extrema",0))))</f>
        <v>Zona de riesgo alta</v>
      </c>
      <c r="AB4" s="127" t="str">
        <f t="shared" ref="AB4:AB6" si="7">IF(AA4="Zona de riesgo baja","Aceptar",IF(AA4="Zona de riesgo moderada","Prevenir
Retener
Proteger",IF(AA4="Zona de riesgo alta","Prevenir
Proteger
Transferir",IF(AA4="Zona de riesgo extrema","Prevenir
Proteger
Transferir
Eliminar",0))))</f>
        <v>Prevenir
Proteger
Transferir</v>
      </c>
      <c r="AC4" s="132" t="s">
        <v>356</v>
      </c>
      <c r="AD4" s="122" t="s">
        <v>344</v>
      </c>
      <c r="AE4" s="83">
        <v>44196</v>
      </c>
      <c r="AF4" s="18" t="s">
        <v>407</v>
      </c>
      <c r="AG4" s="140" t="s">
        <v>248</v>
      </c>
      <c r="AH4" s="141">
        <v>44545</v>
      </c>
      <c r="AI4" s="140" t="s">
        <v>408</v>
      </c>
      <c r="AJ4" s="141">
        <v>44545</v>
      </c>
      <c r="AK4" s="140" t="s">
        <v>248</v>
      </c>
    </row>
    <row r="5" spans="1:37" s="23" customFormat="1" ht="152.25" customHeight="1" x14ac:dyDescent="0.2">
      <c r="A5" s="13" t="s">
        <v>340</v>
      </c>
      <c r="B5" s="13" t="s">
        <v>221</v>
      </c>
      <c r="C5" s="13" t="s">
        <v>37</v>
      </c>
      <c r="D5" s="20" t="s">
        <v>352</v>
      </c>
      <c r="E5" s="122" t="s">
        <v>183</v>
      </c>
      <c r="F5" s="128" t="s">
        <v>345</v>
      </c>
      <c r="G5" s="124" t="s">
        <v>346</v>
      </c>
      <c r="H5" s="125" t="s">
        <v>347</v>
      </c>
      <c r="I5" s="126" t="s">
        <v>43</v>
      </c>
      <c r="J5" s="126" t="s">
        <v>44</v>
      </c>
      <c r="K5" s="126">
        <f t="shared" si="0"/>
        <v>15</v>
      </c>
      <c r="L5" s="126" t="str">
        <f t="shared" si="1"/>
        <v>Zona de riesgo alta</v>
      </c>
      <c r="M5" s="127" t="str">
        <f t="shared" si="2"/>
        <v>Prevenir
Proteger
Transferir</v>
      </c>
      <c r="N5" s="131" t="s">
        <v>355</v>
      </c>
      <c r="O5" s="18" t="s">
        <v>47</v>
      </c>
      <c r="P5" s="18" t="s">
        <v>47</v>
      </c>
      <c r="Q5" s="18" t="s">
        <v>48</v>
      </c>
      <c r="R5" s="18" t="s">
        <v>47</v>
      </c>
      <c r="S5" s="18" t="s">
        <v>47</v>
      </c>
      <c r="T5" s="18" t="s">
        <v>47</v>
      </c>
      <c r="U5" s="18" t="s">
        <v>47</v>
      </c>
      <c r="V5" s="18">
        <f t="shared" si="3"/>
        <v>70</v>
      </c>
      <c r="W5" s="20" t="str">
        <f t="shared" si="4"/>
        <v>Baja 1 nivel de SI</v>
      </c>
      <c r="X5" s="126" t="s">
        <v>43</v>
      </c>
      <c r="Y5" s="126" t="s">
        <v>44</v>
      </c>
      <c r="Z5" s="126">
        <f t="shared" si="5"/>
        <v>15</v>
      </c>
      <c r="AA5" s="126" t="str">
        <f t="shared" si="6"/>
        <v>Zona de riesgo alta</v>
      </c>
      <c r="AB5" s="127" t="str">
        <f t="shared" si="7"/>
        <v>Prevenir
Proteger
Transferir</v>
      </c>
      <c r="AC5" s="132" t="s">
        <v>357</v>
      </c>
      <c r="AD5" s="18" t="s">
        <v>344</v>
      </c>
      <c r="AE5" s="83">
        <v>44196</v>
      </c>
      <c r="AF5" s="18" t="s">
        <v>409</v>
      </c>
      <c r="AG5" s="140" t="s">
        <v>248</v>
      </c>
      <c r="AH5" s="141">
        <v>44545</v>
      </c>
      <c r="AI5" s="140" t="s">
        <v>408</v>
      </c>
      <c r="AJ5" s="141">
        <v>44545</v>
      </c>
      <c r="AK5" s="140" t="s">
        <v>248</v>
      </c>
    </row>
    <row r="6" spans="1:37" s="23" customFormat="1" ht="128.25" x14ac:dyDescent="0.2">
      <c r="A6" s="13" t="s">
        <v>340</v>
      </c>
      <c r="B6" s="13" t="s">
        <v>221</v>
      </c>
      <c r="C6" s="13" t="s">
        <v>37</v>
      </c>
      <c r="D6" s="20" t="s">
        <v>248</v>
      </c>
      <c r="E6" s="122" t="s">
        <v>67</v>
      </c>
      <c r="F6" s="128" t="s">
        <v>348</v>
      </c>
      <c r="G6" s="124" t="s">
        <v>349</v>
      </c>
      <c r="H6" s="122" t="s">
        <v>350</v>
      </c>
      <c r="I6" s="126" t="s">
        <v>43</v>
      </c>
      <c r="J6" s="126" t="s">
        <v>44</v>
      </c>
      <c r="K6" s="126">
        <f t="shared" si="0"/>
        <v>15</v>
      </c>
      <c r="L6" s="126" t="str">
        <f t="shared" si="1"/>
        <v>Zona de riesgo alta</v>
      </c>
      <c r="M6" s="127" t="str">
        <f t="shared" si="2"/>
        <v>Prevenir
Proteger
Transferir</v>
      </c>
      <c r="N6" s="131" t="s">
        <v>351</v>
      </c>
      <c r="O6" s="18" t="s">
        <v>47</v>
      </c>
      <c r="P6" s="18" t="s">
        <v>47</v>
      </c>
      <c r="Q6" s="18" t="s">
        <v>48</v>
      </c>
      <c r="R6" s="18" t="s">
        <v>47</v>
      </c>
      <c r="S6" s="18" t="s">
        <v>47</v>
      </c>
      <c r="T6" s="18" t="s">
        <v>47</v>
      </c>
      <c r="U6" s="18" t="s">
        <v>47</v>
      </c>
      <c r="V6" s="18">
        <f t="shared" si="3"/>
        <v>70</v>
      </c>
      <c r="W6" s="20" t="str">
        <f t="shared" si="4"/>
        <v>Baja 1 nivel de SI</v>
      </c>
      <c r="X6" s="126" t="s">
        <v>43</v>
      </c>
      <c r="Y6" s="126" t="s">
        <v>44</v>
      </c>
      <c r="Z6" s="126">
        <f t="shared" si="5"/>
        <v>15</v>
      </c>
      <c r="AA6" s="126" t="str">
        <f t="shared" si="6"/>
        <v>Zona de riesgo alta</v>
      </c>
      <c r="AB6" s="127" t="str">
        <f t="shared" si="7"/>
        <v>Prevenir
Proteger
Transferir</v>
      </c>
      <c r="AC6" s="132" t="s">
        <v>358</v>
      </c>
      <c r="AD6" s="18" t="s">
        <v>344</v>
      </c>
      <c r="AE6" s="83">
        <v>44196</v>
      </c>
      <c r="AF6" s="18" t="s">
        <v>410</v>
      </c>
      <c r="AG6" s="140" t="s">
        <v>248</v>
      </c>
      <c r="AH6" s="141">
        <v>44545</v>
      </c>
      <c r="AI6" s="140" t="s">
        <v>408</v>
      </c>
      <c r="AJ6" s="141">
        <v>44545</v>
      </c>
      <c r="AK6" s="140" t="s">
        <v>248</v>
      </c>
    </row>
    <row r="7" spans="1:37" ht="58.5" customHeight="1" x14ac:dyDescent="0.2">
      <c r="E7" s="129"/>
      <c r="AD7" s="157" t="s">
        <v>391</v>
      </c>
      <c r="AE7" s="158"/>
    </row>
  </sheetData>
  <sheetProtection formatCells="0" formatColumns="0" formatRows="0" insertColumns="0" insertRows="0" insertHyperlinks="0" deleteColumns="0" deleteRows="0" sort="0" autoFilter="0" pivotTables="0"/>
  <mergeCells count="7">
    <mergeCell ref="AD7:AE7"/>
    <mergeCell ref="AG2:AK2"/>
    <mergeCell ref="A2:H2"/>
    <mergeCell ref="I2:O2"/>
    <mergeCell ref="P2:W2"/>
    <mergeCell ref="X2:AA2"/>
    <mergeCell ref="AB2:AF2"/>
  </mergeCells>
  <conditionalFormatting sqref="L4:L6 AA4:AA6">
    <cfRule type="containsText" dxfId="119" priority="1" operator="containsText" text="Zona de riesgo extrema">
      <formula>NOT(ISERROR(SEARCH("Zona de riesgo extrema",L4)))</formula>
    </cfRule>
    <cfRule type="containsText" dxfId="118" priority="2" operator="containsText" text="Zona de riesgo alta">
      <formula>NOT(ISERROR(SEARCH("Zona de riesgo alta",L4)))</formula>
    </cfRule>
    <cfRule type="containsText" dxfId="117" priority="3" operator="containsText" text="Zona de riesgo moderada">
      <formula>NOT(ISERROR(SEARCH("Zona de riesgo moderada",L4)))</formula>
    </cfRule>
    <cfRule type="cellIs" dxfId="116" priority="4" operator="equal">
      <formula>"Zona de riesgo baja"</formula>
    </cfRule>
  </conditionalFormatting>
  <dataValidations count="4">
    <dataValidation type="list" allowBlank="1" showInputMessage="1" showErrorMessage="1" sqref="J4:J6 Y4:Y6" xr:uid="{00000000-0002-0000-0100-000000000000}">
      <formula1>"Insignificante,Menor,Moderado,Mayor,Catastrófico"</formula1>
    </dataValidation>
    <dataValidation type="list" allowBlank="1" showInputMessage="1" showErrorMessage="1" sqref="I4:I6 X4:X6" xr:uid="{00000000-0002-0000-0100-000001000000}">
      <formula1>"Rara vez,Improbable,Posible,Probable,Casi seguro"</formula1>
    </dataValidation>
    <dataValidation type="list" allowBlank="1" showInputMessage="1" showErrorMessage="1" sqref="O4:P6 R4:U6" xr:uid="{00000000-0002-0000-0100-000002000000}">
      <formula1>"SI,NO"</formula1>
    </dataValidation>
    <dataValidation type="list" allowBlank="1" showInputMessage="1" showErrorMessage="1" sqref="Q4:Q6" xr:uid="{00000000-0002-0000-0100-000003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8" max="1048575" man="1"/>
  </colBreaks>
  <ignoredErrors>
    <ignoredError sqref="K4:M6 Z4:AB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8"/>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AH5" sqref="AH5"/>
    </sheetView>
  </sheetViews>
  <sheetFormatPr baseColWidth="10" defaultRowHeight="15.75" x14ac:dyDescent="0.25"/>
  <cols>
    <col min="1" max="1" width="11.875" style="58" customWidth="1"/>
    <col min="2" max="2" width="35.75" style="59" customWidth="1"/>
    <col min="3" max="3" width="12.375" customWidth="1"/>
    <col min="4" max="4" width="16.75" customWidth="1"/>
    <col min="5" max="5" width="13.75" customWidth="1"/>
    <col min="6" max="6" width="40.5" style="60" customWidth="1"/>
    <col min="7" max="7" width="60.25" style="79" customWidth="1"/>
    <col min="8" max="8" width="22.875" style="80" customWidth="1"/>
    <col min="9" max="9" width="14.875" customWidth="1"/>
    <col min="10" max="10" width="10" customWidth="1"/>
    <col min="11" max="12" width="10.875" customWidth="1"/>
    <col min="13" max="13" width="9.125" customWidth="1"/>
    <col min="14" max="14" width="38" customWidth="1"/>
    <col min="15" max="15" width="9.875" customWidth="1"/>
    <col min="16" max="22" width="10.875" customWidth="1"/>
    <col min="23" max="23" width="14.625" customWidth="1"/>
    <col min="25" max="25" width="11.625" customWidth="1"/>
    <col min="26" max="26" width="15.875" customWidth="1"/>
    <col min="27" max="27" width="13.5" customWidth="1"/>
    <col min="28" max="28" width="21" customWidth="1"/>
    <col min="29" max="29" width="27.875" customWidth="1"/>
    <col min="30" max="30" width="11.75" customWidth="1"/>
    <col min="31" max="31" width="13.875" customWidth="1"/>
    <col min="32" max="32" width="44.25" customWidth="1"/>
    <col min="33" max="34" width="11" customWidth="1"/>
    <col min="35" max="35" width="17.5" customWidth="1"/>
  </cols>
  <sheetData>
    <row r="1" spans="1:35" x14ac:dyDescent="0.25">
      <c r="A1" s="34"/>
      <c r="B1" s="35"/>
      <c r="C1" s="34"/>
      <c r="D1" s="36"/>
      <c r="E1" s="34"/>
      <c r="F1" s="37"/>
      <c r="G1" s="73"/>
      <c r="H1" s="38"/>
      <c r="I1" s="34"/>
      <c r="J1" s="34"/>
      <c r="K1" s="34"/>
      <c r="L1" s="39"/>
      <c r="M1" s="39"/>
      <c r="N1" s="38"/>
      <c r="O1" s="38"/>
      <c r="P1" s="38"/>
      <c r="Q1" s="38"/>
      <c r="R1" s="38"/>
      <c r="S1" s="38"/>
      <c r="T1" s="38"/>
      <c r="U1" s="38"/>
      <c r="V1" s="38"/>
      <c r="W1" s="38"/>
      <c r="X1" s="34"/>
      <c r="Y1" s="34"/>
      <c r="Z1" s="34"/>
      <c r="AA1" s="38"/>
      <c r="AB1" s="34"/>
      <c r="AC1" s="34"/>
      <c r="AD1" s="34"/>
      <c r="AE1" s="34"/>
      <c r="AF1" s="34"/>
      <c r="AG1" s="34"/>
      <c r="AH1" s="34"/>
      <c r="AI1" s="34"/>
    </row>
    <row r="2" spans="1:35" ht="15" customHeight="1" x14ac:dyDescent="0.25">
      <c r="A2" s="168"/>
      <c r="B2" s="168"/>
      <c r="C2" s="168"/>
      <c r="D2" s="168"/>
      <c r="E2" s="168"/>
      <c r="F2" s="168"/>
      <c r="G2" s="169"/>
      <c r="H2" s="170"/>
      <c r="I2" s="151" t="s">
        <v>0</v>
      </c>
      <c r="J2" s="152"/>
      <c r="K2" s="152"/>
      <c r="L2" s="152"/>
      <c r="M2" s="152"/>
      <c r="N2" s="152"/>
      <c r="O2" s="153"/>
      <c r="P2" s="167" t="s">
        <v>1</v>
      </c>
      <c r="Q2" s="167"/>
      <c r="R2" s="167"/>
      <c r="S2" s="167"/>
      <c r="T2" s="167"/>
      <c r="U2" s="167"/>
      <c r="V2" s="167"/>
      <c r="W2" s="167"/>
      <c r="X2" s="171" t="s">
        <v>2</v>
      </c>
      <c r="Y2" s="171"/>
      <c r="Z2" s="171"/>
      <c r="AA2" s="171"/>
      <c r="AB2" s="167" t="s">
        <v>3</v>
      </c>
      <c r="AC2" s="167"/>
      <c r="AD2" s="167"/>
      <c r="AE2" s="167"/>
      <c r="AF2" s="167"/>
      <c r="AG2" s="167" t="s">
        <v>4</v>
      </c>
      <c r="AH2" s="167"/>
      <c r="AI2" s="167"/>
    </row>
    <row r="3" spans="1:35" s="48" customFormat="1" ht="104.25" customHeight="1" x14ac:dyDescent="0.25">
      <c r="A3" s="42" t="s">
        <v>5</v>
      </c>
      <c r="B3" s="43" t="s">
        <v>6</v>
      </c>
      <c r="C3" s="42" t="s">
        <v>7</v>
      </c>
      <c r="D3" s="42" t="s">
        <v>8</v>
      </c>
      <c r="E3" s="42" t="s">
        <v>10</v>
      </c>
      <c r="F3" s="44" t="s">
        <v>11</v>
      </c>
      <c r="G3" s="10" t="s">
        <v>12</v>
      </c>
      <c r="H3" s="10" t="s">
        <v>13</v>
      </c>
      <c r="I3" s="45" t="s">
        <v>14</v>
      </c>
      <c r="J3" s="45" t="s">
        <v>15</v>
      </c>
      <c r="K3" s="45" t="s">
        <v>0</v>
      </c>
      <c r="L3" s="10" t="s">
        <v>16</v>
      </c>
      <c r="M3" s="10" t="s">
        <v>17</v>
      </c>
      <c r="N3" s="10" t="s">
        <v>18</v>
      </c>
      <c r="O3" s="46" t="s">
        <v>19</v>
      </c>
      <c r="P3" s="10" t="s">
        <v>20</v>
      </c>
      <c r="Q3" s="10" t="s">
        <v>21</v>
      </c>
      <c r="R3" s="10" t="s">
        <v>22</v>
      </c>
      <c r="S3" s="10" t="s">
        <v>23</v>
      </c>
      <c r="T3" s="10" t="s">
        <v>24</v>
      </c>
      <c r="U3" s="10" t="s">
        <v>25</v>
      </c>
      <c r="V3" s="10" t="s">
        <v>26</v>
      </c>
      <c r="W3" s="10" t="s">
        <v>27</v>
      </c>
      <c r="X3" s="45" t="s">
        <v>14</v>
      </c>
      <c r="Y3" s="45" t="s">
        <v>15</v>
      </c>
      <c r="Z3" s="45" t="s">
        <v>0</v>
      </c>
      <c r="AA3" s="10" t="s">
        <v>16</v>
      </c>
      <c r="AB3" s="10" t="s">
        <v>17</v>
      </c>
      <c r="AC3" s="10" t="s">
        <v>28</v>
      </c>
      <c r="AD3" s="10" t="s">
        <v>29</v>
      </c>
      <c r="AE3" s="10" t="s">
        <v>30</v>
      </c>
      <c r="AF3" s="10" t="s">
        <v>31</v>
      </c>
      <c r="AG3" s="10" t="s">
        <v>32</v>
      </c>
      <c r="AH3" s="45" t="s">
        <v>33</v>
      </c>
      <c r="AI3" s="45" t="s">
        <v>34</v>
      </c>
    </row>
    <row r="4" spans="1:35" ht="125.25" customHeight="1" x14ac:dyDescent="0.25">
      <c r="A4" s="86" t="s">
        <v>249</v>
      </c>
      <c r="B4" s="77" t="s">
        <v>264</v>
      </c>
      <c r="C4" s="81" t="s">
        <v>37</v>
      </c>
      <c r="D4" s="82" t="s">
        <v>265</v>
      </c>
      <c r="E4" s="74" t="s">
        <v>250</v>
      </c>
      <c r="F4" s="92" t="s">
        <v>251</v>
      </c>
      <c r="G4" s="76" t="s">
        <v>252</v>
      </c>
      <c r="H4" s="77" t="s">
        <v>253</v>
      </c>
      <c r="I4" s="51" t="s">
        <v>43</v>
      </c>
      <c r="J4" s="51" t="s">
        <v>57</v>
      </c>
      <c r="K4" s="51">
        <f t="shared" ref="K4:K7" si="0">(IF(J4="Insignificante",1.25,IF(J4="Menor",2.5,IF(J4="Moderado",5,IF(J4="Mayor",10,IF(J4="Catastrófico",20,0))))))*(IF(I4="Rara vez",1,IF(I4="Improbable",2,IF(I4="Posible",3,IF(I4="Probable",4,IF(I4="Casi seguro",5,0))))))</f>
        <v>30</v>
      </c>
      <c r="L4" s="51" t="str">
        <f t="shared" ref="L4:L7" si="1">IF(AND(K4&lt;4,K4&gt;1),"Zona de riesgo baja",IF(AND(K4&gt;4,K4&lt;8),"Zona de riesgo moderada",IF(AND(K4&gt;8,K4&lt;=20),"Zona de riesgo alta",IF(K4&gt;20,"Zona de riesgo extrema",0))))</f>
        <v>Zona de riesgo extrema</v>
      </c>
      <c r="M4" s="52" t="str">
        <f t="shared" ref="M4:M7" si="2">IF(L4="Zona de riesgo baja","Aceptar",IF(L4="Zona de riesgo moderada","Prevenir
Retener
Proteger",IF(L4="Zona de riesgo alta","Prevenir
Proteger
Transferir",IF(L4="Zona de riesgo extrema","Prevenir
Proteger
Transferir
Eliminar",0))))</f>
        <v>Prevenir
Proteger
Transferir
Eliminar</v>
      </c>
      <c r="N4" s="70" t="s">
        <v>268</v>
      </c>
      <c r="O4" s="21" t="s">
        <v>46</v>
      </c>
      <c r="P4" s="21" t="s">
        <v>47</v>
      </c>
      <c r="Q4" s="21" t="s">
        <v>47</v>
      </c>
      <c r="R4" s="21" t="s">
        <v>48</v>
      </c>
      <c r="S4" s="21" t="s">
        <v>47</v>
      </c>
      <c r="T4" s="21" t="s">
        <v>47</v>
      </c>
      <c r="U4" s="21" t="s">
        <v>47</v>
      </c>
      <c r="V4" s="21">
        <f t="shared" ref="V4" si="3">IF(P4="SI",15,0)+IF(Q4="SI",5,0)+IF(S4="SI",15,0)+IF(T4="SI",10,0)+IF(U4="SI",30,0)+IF(R4="Automático",25,IF(R4="Manual",15,0))</f>
        <v>90</v>
      </c>
      <c r="W4" s="54" t="str">
        <f t="shared" ref="W4:W7" si="4">IF(V4&lt;50,"No hay desplazamiento",IF(V4&gt;76,CONCATENATE("Baja 2 niveles de ",O4),CONCATENATE("Baja 1 nivel de ",O4)))</f>
        <v>Baja 2 niveles de Probabilidad</v>
      </c>
      <c r="X4" s="51" t="s">
        <v>43</v>
      </c>
      <c r="Y4" s="51" t="s">
        <v>57</v>
      </c>
      <c r="Z4" s="51">
        <f t="shared" ref="Z4:Z7" si="5">(IF(Y4="Insignificante",1.25,IF(Y4="Menor",2.5,IF(Y4="Moderado",5,IF(Y4="Mayor",10,IF(Y4="Catastrófico",20,0))))))*(IF(X4="Rara vez",1,IF(X4="Improbable",2,IF(X4="Posible",3,IF(X4="Probable",4,IF(X4="Casi seguro",5,0))))))</f>
        <v>30</v>
      </c>
      <c r="AA4" s="51" t="str">
        <f t="shared" ref="AA4:AA7" si="6">IF(AND(Z4&lt;4,Z4&gt;1),"Zona de riesgo baja",IF(AND(Z4&gt;4,Z4&lt;8),"Zona de riesgo moderada",IF(AND(Z4&gt;8,Z4&lt;=20),"Zona de riesgo alta",IF(Z4&gt;20,"Zona de riesgo extrema",0))))</f>
        <v>Zona de riesgo extrema</v>
      </c>
      <c r="AB4" s="52" t="str">
        <f t="shared" ref="AB4:AB7" si="7">IF(AA4="Zona de riesgo baja","Aceptar",IF(AA4="Zona de riesgo moderada","Prevenir
Retener
Proteger",IF(AA4="Zona de riesgo alta","Prevenir
Proteger
Transferir",IF(AA4="Zona de riesgo extrema","Prevenir
Proteger
Transferir
Eliminar",0))))</f>
        <v>Prevenir
Proteger
Transferir
Eliminar</v>
      </c>
      <c r="AC4" s="85" t="s">
        <v>269</v>
      </c>
      <c r="AD4" s="66" t="s">
        <v>254</v>
      </c>
      <c r="AE4" s="83">
        <v>44196</v>
      </c>
      <c r="AF4" s="85" t="s">
        <v>411</v>
      </c>
      <c r="AG4" s="65" t="s">
        <v>248</v>
      </c>
      <c r="AH4" s="142">
        <v>44545</v>
      </c>
      <c r="AI4" s="65" t="s">
        <v>248</v>
      </c>
    </row>
    <row r="5" spans="1:35" ht="134.25" customHeight="1" x14ac:dyDescent="0.25">
      <c r="A5" s="86" t="s">
        <v>249</v>
      </c>
      <c r="B5" s="77" t="s">
        <v>264</v>
      </c>
      <c r="C5" s="81" t="s">
        <v>37</v>
      </c>
      <c r="D5" s="82" t="s">
        <v>265</v>
      </c>
      <c r="E5" s="74" t="s">
        <v>183</v>
      </c>
      <c r="F5" s="92" t="s">
        <v>255</v>
      </c>
      <c r="G5" s="76" t="s">
        <v>256</v>
      </c>
      <c r="H5" s="77" t="s">
        <v>257</v>
      </c>
      <c r="I5" s="51" t="s">
        <v>56</v>
      </c>
      <c r="J5" s="51" t="s">
        <v>57</v>
      </c>
      <c r="K5" s="51">
        <f t="shared" si="0"/>
        <v>40</v>
      </c>
      <c r="L5" s="51" t="str">
        <f t="shared" si="1"/>
        <v>Zona de riesgo extrema</v>
      </c>
      <c r="M5" s="52" t="str">
        <f t="shared" si="2"/>
        <v>Prevenir
Proteger
Transferir
Eliminar</v>
      </c>
      <c r="N5" s="70" t="s">
        <v>270</v>
      </c>
      <c r="O5" s="21" t="s">
        <v>46</v>
      </c>
      <c r="P5" s="21" t="s">
        <v>47</v>
      </c>
      <c r="Q5" s="21" t="s">
        <v>47</v>
      </c>
      <c r="R5" s="21" t="s">
        <v>48</v>
      </c>
      <c r="S5" s="21" t="s">
        <v>47</v>
      </c>
      <c r="T5" s="21" t="s">
        <v>47</v>
      </c>
      <c r="U5" s="21" t="s">
        <v>47</v>
      </c>
      <c r="V5" s="21">
        <f t="shared" ref="V5:V7" si="8">IF(P5="SI",15,0)+IF(Q5="SI",5,0)+IF(S5="SI",15,0)+IF(T5="SI",10,0)+IF(U5="SI",30,0)+IF(R5="Automático",25,IF(R5="Manual",15,0))</f>
        <v>90</v>
      </c>
      <c r="W5" s="54" t="str">
        <f t="shared" si="4"/>
        <v>Baja 2 niveles de Probabilidad</v>
      </c>
      <c r="X5" s="51" t="s">
        <v>43</v>
      </c>
      <c r="Y5" s="51" t="s">
        <v>57</v>
      </c>
      <c r="Z5" s="51">
        <f t="shared" si="5"/>
        <v>30</v>
      </c>
      <c r="AA5" s="51" t="str">
        <f t="shared" si="6"/>
        <v>Zona de riesgo extrema</v>
      </c>
      <c r="AB5" s="52" t="str">
        <f t="shared" si="7"/>
        <v>Prevenir
Proteger
Transferir
Eliminar</v>
      </c>
      <c r="AC5" s="85" t="s">
        <v>271</v>
      </c>
      <c r="AD5" s="66" t="s">
        <v>254</v>
      </c>
      <c r="AE5" s="83">
        <v>44196</v>
      </c>
      <c r="AF5" s="85" t="s">
        <v>412</v>
      </c>
      <c r="AG5" s="65" t="s">
        <v>248</v>
      </c>
      <c r="AH5" s="142">
        <v>44545</v>
      </c>
      <c r="AI5" s="65" t="s">
        <v>248</v>
      </c>
    </row>
    <row r="6" spans="1:35" ht="81" customHeight="1" x14ac:dyDescent="0.25">
      <c r="A6" s="86" t="s">
        <v>249</v>
      </c>
      <c r="B6" s="77" t="s">
        <v>264</v>
      </c>
      <c r="C6" s="81" t="s">
        <v>37</v>
      </c>
      <c r="D6" s="82" t="s">
        <v>266</v>
      </c>
      <c r="E6" s="74" t="s">
        <v>67</v>
      </c>
      <c r="F6" s="92" t="s">
        <v>258</v>
      </c>
      <c r="G6" s="76" t="s">
        <v>259</v>
      </c>
      <c r="H6" s="75" t="s">
        <v>260</v>
      </c>
      <c r="I6" s="51" t="s">
        <v>43</v>
      </c>
      <c r="J6" s="51" t="s">
        <v>44</v>
      </c>
      <c r="K6" s="51">
        <f t="shared" si="0"/>
        <v>15</v>
      </c>
      <c r="L6" s="51" t="str">
        <f t="shared" si="1"/>
        <v>Zona de riesgo alta</v>
      </c>
      <c r="M6" s="52" t="str">
        <f t="shared" si="2"/>
        <v>Prevenir
Proteger
Transferir</v>
      </c>
      <c r="N6" s="70" t="s">
        <v>272</v>
      </c>
      <c r="O6" s="21" t="s">
        <v>46</v>
      </c>
      <c r="P6" s="21" t="s">
        <v>47</v>
      </c>
      <c r="Q6" s="21" t="s">
        <v>47</v>
      </c>
      <c r="R6" s="21" t="s">
        <v>48</v>
      </c>
      <c r="S6" s="21" t="s">
        <v>47</v>
      </c>
      <c r="T6" s="21" t="s">
        <v>47</v>
      </c>
      <c r="U6" s="21" t="s">
        <v>47</v>
      </c>
      <c r="V6" s="21">
        <f t="shared" si="8"/>
        <v>90</v>
      </c>
      <c r="W6" s="54" t="str">
        <f t="shared" si="4"/>
        <v>Baja 2 niveles de Probabilidad</v>
      </c>
      <c r="X6" s="51" t="s">
        <v>43</v>
      </c>
      <c r="Y6" s="51" t="s">
        <v>44</v>
      </c>
      <c r="Z6" s="51">
        <f t="shared" si="5"/>
        <v>15</v>
      </c>
      <c r="AA6" s="51" t="str">
        <f t="shared" si="6"/>
        <v>Zona de riesgo alta</v>
      </c>
      <c r="AB6" s="52" t="str">
        <f t="shared" si="7"/>
        <v>Prevenir
Proteger
Transferir</v>
      </c>
      <c r="AC6" s="85" t="s">
        <v>273</v>
      </c>
      <c r="AD6" s="66" t="s">
        <v>254</v>
      </c>
      <c r="AE6" s="83">
        <v>44196</v>
      </c>
      <c r="AF6" s="85" t="s">
        <v>413</v>
      </c>
      <c r="AG6" s="65" t="s">
        <v>248</v>
      </c>
      <c r="AH6" s="142">
        <v>44545</v>
      </c>
      <c r="AI6" s="65" t="s">
        <v>248</v>
      </c>
    </row>
    <row r="7" spans="1:35" ht="103.5" customHeight="1" x14ac:dyDescent="0.25">
      <c r="A7" s="86" t="s">
        <v>249</v>
      </c>
      <c r="B7" s="77" t="s">
        <v>264</v>
      </c>
      <c r="C7" s="81" t="s">
        <v>37</v>
      </c>
      <c r="D7" s="82" t="s">
        <v>267</v>
      </c>
      <c r="E7" s="74" t="s">
        <v>67</v>
      </c>
      <c r="F7" s="92" t="s">
        <v>261</v>
      </c>
      <c r="G7" s="76" t="s">
        <v>262</v>
      </c>
      <c r="H7" s="78" t="s">
        <v>263</v>
      </c>
      <c r="I7" s="51" t="s">
        <v>56</v>
      </c>
      <c r="J7" s="51" t="s">
        <v>57</v>
      </c>
      <c r="K7" s="51">
        <f t="shared" si="0"/>
        <v>40</v>
      </c>
      <c r="L7" s="51" t="str">
        <f t="shared" si="1"/>
        <v>Zona de riesgo extrema</v>
      </c>
      <c r="M7" s="52" t="str">
        <f t="shared" si="2"/>
        <v>Prevenir
Proteger
Transferir
Eliminar</v>
      </c>
      <c r="N7" s="70" t="s">
        <v>274</v>
      </c>
      <c r="O7" s="21" t="s">
        <v>46</v>
      </c>
      <c r="P7" s="21" t="s">
        <v>47</v>
      </c>
      <c r="Q7" s="21" t="s">
        <v>47</v>
      </c>
      <c r="R7" s="21" t="s">
        <v>48</v>
      </c>
      <c r="S7" s="21" t="s">
        <v>47</v>
      </c>
      <c r="T7" s="21" t="s">
        <v>47</v>
      </c>
      <c r="U7" s="21" t="s">
        <v>47</v>
      </c>
      <c r="V7" s="21">
        <f t="shared" si="8"/>
        <v>90</v>
      </c>
      <c r="W7" s="54" t="str">
        <f t="shared" si="4"/>
        <v>Baja 2 niveles de Probabilidad</v>
      </c>
      <c r="X7" s="51" t="s">
        <v>43</v>
      </c>
      <c r="Y7" s="51" t="s">
        <v>44</v>
      </c>
      <c r="Z7" s="51">
        <f t="shared" si="5"/>
        <v>15</v>
      </c>
      <c r="AA7" s="51" t="str">
        <f t="shared" si="6"/>
        <v>Zona de riesgo alta</v>
      </c>
      <c r="AB7" s="52" t="str">
        <f t="shared" si="7"/>
        <v>Prevenir
Proteger
Transferir</v>
      </c>
      <c r="AC7" s="85" t="s">
        <v>275</v>
      </c>
      <c r="AD7" s="66" t="s">
        <v>254</v>
      </c>
      <c r="AE7" s="83">
        <v>44196</v>
      </c>
      <c r="AF7" s="85" t="s">
        <v>414</v>
      </c>
      <c r="AG7" s="65" t="s">
        <v>248</v>
      </c>
      <c r="AH7" s="142">
        <v>44545</v>
      </c>
      <c r="AI7" s="65" t="s">
        <v>248</v>
      </c>
    </row>
    <row r="8" spans="1:35" ht="56.25" customHeight="1" x14ac:dyDescent="0.25">
      <c r="AD8" s="145" t="s">
        <v>391</v>
      </c>
      <c r="AE8" s="166"/>
    </row>
  </sheetData>
  <sheetProtection formatCells="0" formatColumns="0" formatRows="0" insertColumns="0" insertRows="0" insertHyperlinks="0" deleteColumns="0" deleteRows="0" sort="0" autoFilter="0" pivotTables="0"/>
  <autoFilter ref="A3:AI7" xr:uid="{00000000-0009-0000-0000-000002000000}"/>
  <mergeCells count="7">
    <mergeCell ref="AD8:AE8"/>
    <mergeCell ref="AG2:AI2"/>
    <mergeCell ref="A2:H2"/>
    <mergeCell ref="I2:O2"/>
    <mergeCell ref="P2:W2"/>
    <mergeCell ref="X2:AA2"/>
    <mergeCell ref="AB2:AF2"/>
  </mergeCells>
  <conditionalFormatting sqref="L4">
    <cfRule type="containsText" dxfId="115" priority="13" operator="containsText" text="Zona de riesgo extrema">
      <formula>NOT(ISERROR(SEARCH("Zona de riesgo extrema",L4)))</formula>
    </cfRule>
    <cfRule type="containsText" dxfId="114" priority="14" operator="containsText" text="Zona de riesgo alta">
      <formula>NOT(ISERROR(SEARCH("Zona de riesgo alta",L4)))</formula>
    </cfRule>
    <cfRule type="containsText" dxfId="113" priority="15" operator="containsText" text="Zona de riesgo moderada">
      <formula>NOT(ISERROR(SEARCH("Zona de riesgo moderada",L4)))</formula>
    </cfRule>
    <cfRule type="cellIs" dxfId="112" priority="16" operator="equal">
      <formula>"Zona de riesgo baja"</formula>
    </cfRule>
  </conditionalFormatting>
  <conditionalFormatting sqref="L5:L7">
    <cfRule type="containsText" dxfId="111" priority="9" operator="containsText" text="Zona de riesgo extrema">
      <formula>NOT(ISERROR(SEARCH("Zona de riesgo extrema",L5)))</formula>
    </cfRule>
    <cfRule type="containsText" dxfId="110" priority="10" operator="containsText" text="Zona de riesgo alta">
      <formula>NOT(ISERROR(SEARCH("Zona de riesgo alta",L5)))</formula>
    </cfRule>
    <cfRule type="containsText" dxfId="109" priority="11" operator="containsText" text="Zona de riesgo moderada">
      <formula>NOT(ISERROR(SEARCH("Zona de riesgo moderada",L5)))</formula>
    </cfRule>
    <cfRule type="cellIs" dxfId="108" priority="12" operator="equal">
      <formula>"Zona de riesgo baja"</formula>
    </cfRule>
  </conditionalFormatting>
  <conditionalFormatting sqref="AA4">
    <cfRule type="containsText" dxfId="107" priority="5" operator="containsText" text="Zona de riesgo extrema">
      <formula>NOT(ISERROR(SEARCH("Zona de riesgo extrema",AA4)))</formula>
    </cfRule>
    <cfRule type="containsText" dxfId="106" priority="6" operator="containsText" text="Zona de riesgo alta">
      <formula>NOT(ISERROR(SEARCH("Zona de riesgo alta",AA4)))</formula>
    </cfRule>
    <cfRule type="containsText" dxfId="105" priority="7" operator="containsText" text="Zona de riesgo moderada">
      <formula>NOT(ISERROR(SEARCH("Zona de riesgo moderada",AA4)))</formula>
    </cfRule>
    <cfRule type="cellIs" dxfId="104" priority="8" operator="equal">
      <formula>"Zona de riesgo baja"</formula>
    </cfRule>
  </conditionalFormatting>
  <conditionalFormatting sqref="AA5:AA7">
    <cfRule type="containsText" dxfId="103" priority="1" operator="containsText" text="Zona de riesgo extrema">
      <formula>NOT(ISERROR(SEARCH("Zona de riesgo extrema",AA5)))</formula>
    </cfRule>
    <cfRule type="containsText" dxfId="102" priority="2" operator="containsText" text="Zona de riesgo alta">
      <formula>NOT(ISERROR(SEARCH("Zona de riesgo alta",AA5)))</formula>
    </cfRule>
    <cfRule type="containsText" dxfId="101" priority="3" operator="containsText" text="Zona de riesgo moderada">
      <formula>NOT(ISERROR(SEARCH("Zona de riesgo moderada",AA5)))</formula>
    </cfRule>
    <cfRule type="cellIs" dxfId="100" priority="4" operator="equal">
      <formula>"Zona de riesgo baja"</formula>
    </cfRule>
  </conditionalFormatting>
  <dataValidations count="5">
    <dataValidation type="list" allowBlank="1" showInputMessage="1" showErrorMessage="1" sqref="I4:I7 X4:X7" xr:uid="{00000000-0002-0000-0200-000000000000}">
      <formula1>"Rara vez,Improbable,Posible,Probable,Casi seguro"</formula1>
    </dataValidation>
    <dataValidation type="list" allowBlank="1" showInputMessage="1" showErrorMessage="1" sqref="J4:J7 Y4:Y7" xr:uid="{00000000-0002-0000-0200-000001000000}">
      <formula1>"Insignificante,Menor,Moderado,Mayor,Catastrófico"</formula1>
    </dataValidation>
    <dataValidation type="list" allowBlank="1" showInputMessage="1" showErrorMessage="1" sqref="O4:O7" xr:uid="{00000000-0002-0000-0200-000002000000}">
      <formula1>"Probabilidad,Impacto,Probabilidad e impacto"</formula1>
    </dataValidation>
    <dataValidation type="list" allowBlank="1" showInputMessage="1" showErrorMessage="1" sqref="P4:Q7 S4:U7" xr:uid="{00000000-0002-0000-0200-000003000000}">
      <formula1>"SI,NO"</formula1>
    </dataValidation>
    <dataValidation type="list" allowBlank="1" showInputMessage="1" showErrorMessage="1" sqref="R4:R7" xr:uid="{00000000-0002-0000-0200-000004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6" max="1048575" man="1"/>
  </colBreaks>
  <ignoredErrors>
    <ignoredError sqref="AB4:AB7 AA4:AA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8"/>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AG3" sqref="AG3"/>
    </sheetView>
  </sheetViews>
  <sheetFormatPr baseColWidth="10" defaultRowHeight="15.75" x14ac:dyDescent="0.25"/>
  <cols>
    <col min="1" max="1" width="18.625" style="58" customWidth="1"/>
    <col min="2" max="2" width="22.875" style="59" customWidth="1"/>
    <col min="3" max="3" width="12.375" customWidth="1"/>
    <col min="4" max="4" width="11.25" customWidth="1"/>
    <col min="5" max="5" width="17.125" style="71" customWidth="1"/>
    <col min="6" max="6" width="10.875" customWidth="1"/>
    <col min="7" max="7" width="51.625" style="72" customWidth="1"/>
    <col min="8" max="8" width="52.5" customWidth="1"/>
    <col min="9" max="9" width="31.875" customWidth="1"/>
    <col min="10" max="10" width="12.625" customWidth="1"/>
    <col min="11" max="11" width="10" customWidth="1"/>
    <col min="12" max="12" width="16.5" customWidth="1"/>
    <col min="13" max="13" width="10.875" customWidth="1"/>
    <col min="14" max="14" width="25.625" customWidth="1"/>
    <col min="15" max="15" width="55.5" customWidth="1"/>
    <col min="16" max="16" width="20.375" customWidth="1"/>
    <col min="17" max="23" width="10.875" customWidth="1"/>
    <col min="24" max="24" width="14.625" customWidth="1"/>
    <col min="26" max="26" width="11.625" customWidth="1"/>
    <col min="27" max="27" width="15.875" customWidth="1"/>
    <col min="28" max="28" width="13.5" customWidth="1"/>
    <col min="29" max="29" width="21" customWidth="1"/>
    <col min="30" max="30" width="40.375" customWidth="1"/>
    <col min="31" max="31" width="11.625" customWidth="1"/>
    <col min="32" max="32" width="13.875" customWidth="1"/>
    <col min="33" max="33" width="44.125" customWidth="1"/>
    <col min="34" max="35" width="11" customWidth="1"/>
    <col min="36" max="36" width="17.5" customWidth="1"/>
  </cols>
  <sheetData>
    <row r="1" spans="1:36" x14ac:dyDescent="0.25">
      <c r="A1" s="34"/>
      <c r="B1" s="35"/>
      <c r="C1" s="34"/>
      <c r="D1" s="36"/>
      <c r="E1" s="36"/>
      <c r="F1" s="34"/>
      <c r="G1" s="62"/>
      <c r="H1" s="38"/>
      <c r="I1" s="38"/>
      <c r="J1" s="34"/>
      <c r="K1" s="34"/>
      <c r="L1" s="34"/>
      <c r="M1" s="39"/>
      <c r="N1" s="39"/>
      <c r="O1" s="38"/>
      <c r="P1" s="38"/>
      <c r="Q1" s="38"/>
      <c r="R1" s="38"/>
      <c r="S1" s="38"/>
      <c r="T1" s="38"/>
      <c r="U1" s="38"/>
      <c r="V1" s="38"/>
      <c r="W1" s="38"/>
      <c r="X1" s="38"/>
      <c r="Y1" s="34"/>
      <c r="Z1" s="34"/>
      <c r="AA1" s="34"/>
      <c r="AB1" s="38"/>
      <c r="AC1" s="34"/>
      <c r="AD1" s="34"/>
      <c r="AE1" s="34"/>
      <c r="AF1" s="34"/>
      <c r="AG1" s="34"/>
      <c r="AH1" s="34"/>
      <c r="AI1" s="34"/>
      <c r="AJ1" s="34"/>
    </row>
    <row r="2" spans="1:36" ht="15" customHeight="1" x14ac:dyDescent="0.25">
      <c r="A2" s="152"/>
      <c r="B2" s="152"/>
      <c r="C2" s="152"/>
      <c r="D2" s="152"/>
      <c r="E2" s="152"/>
      <c r="F2" s="152"/>
      <c r="G2" s="152"/>
      <c r="H2" s="152"/>
      <c r="I2" s="153"/>
      <c r="J2" s="151" t="s">
        <v>0</v>
      </c>
      <c r="K2" s="152"/>
      <c r="L2" s="152"/>
      <c r="M2" s="152"/>
      <c r="N2" s="152"/>
      <c r="O2" s="152"/>
      <c r="P2" s="153"/>
      <c r="Q2" s="146" t="s">
        <v>218</v>
      </c>
      <c r="R2" s="147"/>
      <c r="S2" s="147"/>
      <c r="T2" s="147"/>
      <c r="U2" s="147"/>
      <c r="V2" s="147"/>
      <c r="W2" s="147"/>
      <c r="X2" s="148"/>
      <c r="Y2" s="154" t="s">
        <v>2</v>
      </c>
      <c r="Z2" s="155"/>
      <c r="AA2" s="155"/>
      <c r="AB2" s="156"/>
      <c r="AC2" s="146" t="s">
        <v>3</v>
      </c>
      <c r="AD2" s="147"/>
      <c r="AE2" s="147"/>
      <c r="AF2" s="147"/>
      <c r="AG2" s="148"/>
      <c r="AH2" s="146" t="s">
        <v>219</v>
      </c>
      <c r="AI2" s="147"/>
      <c r="AJ2" s="148"/>
    </row>
    <row r="3" spans="1:36" s="48" customFormat="1" ht="127.5" customHeight="1" x14ac:dyDescent="0.25">
      <c r="A3" s="42" t="s">
        <v>5</v>
      </c>
      <c r="B3" s="43" t="s">
        <v>6</v>
      </c>
      <c r="C3" s="42" t="s">
        <v>7</v>
      </c>
      <c r="D3" s="42" t="s">
        <v>8</v>
      </c>
      <c r="E3" s="42" t="s">
        <v>9</v>
      </c>
      <c r="F3" s="42" t="s">
        <v>10</v>
      </c>
      <c r="G3" s="44" t="s">
        <v>11</v>
      </c>
      <c r="H3" s="10" t="s">
        <v>12</v>
      </c>
      <c r="I3" s="10" t="s">
        <v>13</v>
      </c>
      <c r="J3" s="45" t="s">
        <v>14</v>
      </c>
      <c r="K3" s="45" t="s">
        <v>15</v>
      </c>
      <c r="L3" s="45" t="s">
        <v>0</v>
      </c>
      <c r="M3" s="10" t="s">
        <v>16</v>
      </c>
      <c r="N3" s="10" t="s">
        <v>17</v>
      </c>
      <c r="O3" s="10" t="s">
        <v>18</v>
      </c>
      <c r="P3" s="46" t="s">
        <v>19</v>
      </c>
      <c r="Q3" s="10" t="s">
        <v>20</v>
      </c>
      <c r="R3" s="10" t="s">
        <v>21</v>
      </c>
      <c r="S3" s="10" t="s">
        <v>22</v>
      </c>
      <c r="T3" s="10" t="s">
        <v>23</v>
      </c>
      <c r="U3" s="10" t="s">
        <v>24</v>
      </c>
      <c r="V3" s="10" t="s">
        <v>25</v>
      </c>
      <c r="W3" s="10" t="s">
        <v>26</v>
      </c>
      <c r="X3" s="10" t="s">
        <v>27</v>
      </c>
      <c r="Y3" s="45" t="s">
        <v>14</v>
      </c>
      <c r="Z3" s="45" t="s">
        <v>15</v>
      </c>
      <c r="AA3" s="45" t="s">
        <v>0</v>
      </c>
      <c r="AB3" s="10" t="s">
        <v>16</v>
      </c>
      <c r="AC3" s="47" t="s">
        <v>17</v>
      </c>
      <c r="AD3" s="10" t="s">
        <v>28</v>
      </c>
      <c r="AE3" s="10" t="s">
        <v>29</v>
      </c>
      <c r="AF3" s="10" t="s">
        <v>30</v>
      </c>
      <c r="AG3" s="10" t="s">
        <v>31</v>
      </c>
      <c r="AH3" s="10" t="s">
        <v>32</v>
      </c>
      <c r="AI3" s="45" t="s">
        <v>33</v>
      </c>
      <c r="AJ3" s="45" t="s">
        <v>34</v>
      </c>
    </row>
    <row r="4" spans="1:36" s="56" customFormat="1" ht="140.25" customHeight="1" x14ac:dyDescent="0.25">
      <c r="A4" s="15" t="s">
        <v>220</v>
      </c>
      <c r="B4" s="15" t="s">
        <v>221</v>
      </c>
      <c r="C4" s="15" t="s">
        <v>37</v>
      </c>
      <c r="D4" s="54" t="s">
        <v>248</v>
      </c>
      <c r="E4" s="54" t="s">
        <v>222</v>
      </c>
      <c r="F4" s="15" t="s">
        <v>67</v>
      </c>
      <c r="G4" s="63" t="s">
        <v>223</v>
      </c>
      <c r="H4" s="50" t="s">
        <v>224</v>
      </c>
      <c r="I4" s="50" t="s">
        <v>225</v>
      </c>
      <c r="J4" s="51" t="s">
        <v>81</v>
      </c>
      <c r="K4" s="51" t="s">
        <v>57</v>
      </c>
      <c r="L4" s="51">
        <f t="shared" ref="L4:L7" si="0">(IF(K4="Insignificante",1.25,IF(K4="Menor",2.5,IF(K4="Moderado",5,IF(K4="Mayor",10,IF(K4="Catastrófico",20,0))))))*(IF(J4="Rara vez",1,IF(J4="Improbable",2,IF(J4="Posible",3,IF(J4="Probable",4,IF(J4="Casi seguro",5,0))))))</f>
        <v>20</v>
      </c>
      <c r="M4" s="51" t="str">
        <f t="shared" ref="M4:M7" si="1">IF(AND(L4&lt;4,L4&gt;1),"Zona de riesgo baja",IF(AND(L4&gt;4,L4&lt;8),"Zona de riesgo moderada",IF(AND(L4&gt;8,L4&lt;=20),"Zona de riesgo alta",IF(L4&gt;20,"Zona de riesgo extrema",0))))</f>
        <v>Zona de riesgo alta</v>
      </c>
      <c r="N4" s="52" t="str">
        <f t="shared" ref="N4:N7" si="2">IF(M4="Zona de riesgo baja","Aceptar",IF(M4="Zona de riesgo moderada","Prevenir
Retener
Proteger",IF(M4="Zona de riesgo alta","Prevenir
Proteger
Transferir",IF(M4="Zona de riesgo extrema","Prevenir
Proteger
Transferir
Eliminar",0))))</f>
        <v>Prevenir
Proteger
Transferir</v>
      </c>
      <c r="O4" s="52" t="s">
        <v>226</v>
      </c>
      <c r="P4" s="21" t="s">
        <v>217</v>
      </c>
      <c r="Q4" s="21" t="s">
        <v>109</v>
      </c>
      <c r="R4" s="21" t="s">
        <v>47</v>
      </c>
      <c r="S4" s="21" t="s">
        <v>48</v>
      </c>
      <c r="T4" s="21" t="s">
        <v>47</v>
      </c>
      <c r="U4" s="21" t="s">
        <v>47</v>
      </c>
      <c r="V4" s="21" t="s">
        <v>47</v>
      </c>
      <c r="W4" s="21">
        <f t="shared" ref="W4:W7" si="3">IF(Q4="SI",15,0)+IF(R4="SI",5,0)+IF(T4="SI",15,0)+IF(U4="SI",10,0)+IF(V4="SI",30,0)+IF(S4="Automático",25,IF(S4="Manual",15,0))</f>
        <v>75</v>
      </c>
      <c r="X4" s="54" t="str">
        <f t="shared" ref="X4:X7" si="4">IF(W4&lt;50,"No hay desplazamiento",IF(W4&gt;76,CONCATENATE("Baja 2 niveles de ",P4),CONCATENATE("Baja 1 nivel de ",P4)))</f>
        <v>Baja 1 nivel de Probabilidad e impacto</v>
      </c>
      <c r="Y4" s="51" t="s">
        <v>84</v>
      </c>
      <c r="Z4" s="51" t="s">
        <v>57</v>
      </c>
      <c r="AA4" s="51">
        <f t="shared" ref="AA4:AA7" si="5">(IF(Z4="Insignificante",1.25,IF(Z4="Menor",2.5,IF(Z4="Moderado",5,IF(Z4="Mayor",10,IF(Z4="Catastrófico",20,0))))))*(IF(Y4="Rara vez",1,IF(Y4="Improbable",2,IF(Y4="Posible",3,IF(Y4="Probable",4,IF(Y4="Casi seguro",5,0))))))</f>
        <v>10</v>
      </c>
      <c r="AB4" s="51" t="str">
        <f t="shared" ref="AB4:AB7" si="6">IF(AND(AA4&lt;4,AA4&gt;1),"Zona de riesgo baja",IF(AND(AA4&gt;4,AA4&lt;8),"Zona de riesgo moderada",IF(AND(AA4&gt;8,AA4&lt;=20),"Zona de riesgo alta",IF(AA4&gt;20,"Zona de riesgo extrema",0))))</f>
        <v>Zona de riesgo alta</v>
      </c>
      <c r="AC4" s="52" t="str">
        <f t="shared" ref="AC4:AC7" si="7">IF(AB4="Zona de riesgo baja","Aceptar",IF(AB4="Zona de riesgo moderada","Prevenir
Retener
Proteger",IF(AB4="Zona de riesgo alta","Prevenir
Proteger
Transferir",IF(AB4="Zona de riesgo extrema","Prevenir
Proteger
Transferir
Eliminar",0))))</f>
        <v>Prevenir
Proteger
Transferir</v>
      </c>
      <c r="AD4" s="64" t="s">
        <v>227</v>
      </c>
      <c r="AE4" s="52" t="s">
        <v>228</v>
      </c>
      <c r="AF4" s="83">
        <v>44196</v>
      </c>
      <c r="AG4" s="143" t="s">
        <v>415</v>
      </c>
      <c r="AH4" s="144" t="s">
        <v>248</v>
      </c>
      <c r="AI4" s="144">
        <v>44545</v>
      </c>
      <c r="AJ4" s="144" t="s">
        <v>248</v>
      </c>
    </row>
    <row r="5" spans="1:36" ht="201.95" customHeight="1" x14ac:dyDescent="0.25">
      <c r="A5" s="15" t="s">
        <v>220</v>
      </c>
      <c r="B5" s="15" t="s">
        <v>221</v>
      </c>
      <c r="C5" s="15" t="s">
        <v>37</v>
      </c>
      <c r="D5" s="54" t="s">
        <v>248</v>
      </c>
      <c r="E5" s="54" t="s">
        <v>222</v>
      </c>
      <c r="F5" s="67" t="s">
        <v>183</v>
      </c>
      <c r="G5" s="68" t="s">
        <v>229</v>
      </c>
      <c r="H5" s="69" t="s">
        <v>230</v>
      </c>
      <c r="I5" s="50" t="s">
        <v>231</v>
      </c>
      <c r="J5" s="51" t="s">
        <v>81</v>
      </c>
      <c r="K5" s="51" t="s">
        <v>57</v>
      </c>
      <c r="L5" s="51">
        <f t="shared" si="0"/>
        <v>20</v>
      </c>
      <c r="M5" s="51" t="str">
        <f t="shared" si="1"/>
        <v>Zona de riesgo alta</v>
      </c>
      <c r="N5" s="52" t="str">
        <f t="shared" si="2"/>
        <v>Prevenir
Proteger
Transferir</v>
      </c>
      <c r="O5" s="52" t="s">
        <v>232</v>
      </c>
      <c r="P5" s="21" t="s">
        <v>217</v>
      </c>
      <c r="Q5" s="21" t="s">
        <v>109</v>
      </c>
      <c r="R5" s="21" t="s">
        <v>47</v>
      </c>
      <c r="S5" s="21" t="s">
        <v>48</v>
      </c>
      <c r="T5" s="21" t="s">
        <v>47</v>
      </c>
      <c r="U5" s="21" t="s">
        <v>47</v>
      </c>
      <c r="V5" s="21" t="s">
        <v>47</v>
      </c>
      <c r="W5" s="21">
        <f t="shared" si="3"/>
        <v>75</v>
      </c>
      <c r="X5" s="54" t="str">
        <f t="shared" si="4"/>
        <v>Baja 1 nivel de Probabilidad e impacto</v>
      </c>
      <c r="Y5" s="51" t="s">
        <v>84</v>
      </c>
      <c r="Z5" s="51" t="s">
        <v>44</v>
      </c>
      <c r="AA5" s="51">
        <f t="shared" si="5"/>
        <v>5</v>
      </c>
      <c r="AB5" s="51" t="str">
        <f t="shared" si="6"/>
        <v>Zona de riesgo moderada</v>
      </c>
      <c r="AC5" s="52" t="str">
        <f t="shared" si="7"/>
        <v>Prevenir
Retener
Proteger</v>
      </c>
      <c r="AD5" s="69" t="s">
        <v>233</v>
      </c>
      <c r="AE5" s="52" t="s">
        <v>228</v>
      </c>
      <c r="AF5" s="83">
        <v>44196</v>
      </c>
      <c r="AG5" s="66" t="s">
        <v>233</v>
      </c>
      <c r="AH5" s="144" t="s">
        <v>248</v>
      </c>
      <c r="AI5" s="144">
        <v>44545</v>
      </c>
      <c r="AJ5" s="144" t="s">
        <v>248</v>
      </c>
    </row>
    <row r="6" spans="1:36" ht="262.5" customHeight="1" x14ac:dyDescent="0.25">
      <c r="A6" s="15" t="s">
        <v>220</v>
      </c>
      <c r="B6" s="15" t="s">
        <v>221</v>
      </c>
      <c r="C6" s="15" t="s">
        <v>37</v>
      </c>
      <c r="D6" s="54" t="s">
        <v>248</v>
      </c>
      <c r="E6" s="54" t="s">
        <v>247</v>
      </c>
      <c r="F6" s="67" t="s">
        <v>67</v>
      </c>
      <c r="G6" s="68" t="s">
        <v>234</v>
      </c>
      <c r="H6" s="69" t="s">
        <v>235</v>
      </c>
      <c r="I6" s="50" t="s">
        <v>225</v>
      </c>
      <c r="J6" s="51" t="s">
        <v>236</v>
      </c>
      <c r="K6" s="51" t="s">
        <v>57</v>
      </c>
      <c r="L6" s="51">
        <f t="shared" si="0"/>
        <v>50</v>
      </c>
      <c r="M6" s="51" t="str">
        <f t="shared" si="1"/>
        <v>Zona de riesgo extrema</v>
      </c>
      <c r="N6" s="52" t="str">
        <f t="shared" si="2"/>
        <v>Prevenir
Proteger
Transferir
Eliminar</v>
      </c>
      <c r="O6" s="70" t="s">
        <v>237</v>
      </c>
      <c r="P6" s="21" t="s">
        <v>217</v>
      </c>
      <c r="Q6" s="21" t="s">
        <v>47</v>
      </c>
      <c r="R6" s="21" t="s">
        <v>47</v>
      </c>
      <c r="S6" s="21" t="s">
        <v>48</v>
      </c>
      <c r="T6" s="21" t="s">
        <v>47</v>
      </c>
      <c r="U6" s="21" t="s">
        <v>47</v>
      </c>
      <c r="V6" s="21" t="s">
        <v>47</v>
      </c>
      <c r="W6" s="21">
        <f t="shared" si="3"/>
        <v>90</v>
      </c>
      <c r="X6" s="54" t="str">
        <f t="shared" si="4"/>
        <v>Baja 2 niveles de Probabilidad e impacto</v>
      </c>
      <c r="Y6" s="51" t="s">
        <v>43</v>
      </c>
      <c r="Z6" s="51" t="s">
        <v>44</v>
      </c>
      <c r="AA6" s="51">
        <f t="shared" si="5"/>
        <v>15</v>
      </c>
      <c r="AB6" s="51" t="str">
        <f t="shared" si="6"/>
        <v>Zona de riesgo alta</v>
      </c>
      <c r="AC6" s="52" t="str">
        <f t="shared" si="7"/>
        <v>Prevenir
Proteger
Transferir</v>
      </c>
      <c r="AD6" s="69" t="s">
        <v>238</v>
      </c>
      <c r="AE6" s="52" t="s">
        <v>228</v>
      </c>
      <c r="AF6" s="83">
        <v>44196</v>
      </c>
      <c r="AG6" s="66" t="s">
        <v>416</v>
      </c>
      <c r="AH6" s="144" t="s">
        <v>248</v>
      </c>
      <c r="AI6" s="144">
        <v>44545</v>
      </c>
      <c r="AJ6" s="144" t="s">
        <v>248</v>
      </c>
    </row>
    <row r="7" spans="1:36" ht="178.5" customHeight="1" x14ac:dyDescent="0.25">
      <c r="A7" s="15" t="s">
        <v>220</v>
      </c>
      <c r="B7" s="15" t="s">
        <v>221</v>
      </c>
      <c r="C7" s="15" t="s">
        <v>37</v>
      </c>
      <c r="D7" s="54" t="s">
        <v>248</v>
      </c>
      <c r="E7" s="66" t="s">
        <v>239</v>
      </c>
      <c r="F7" s="67" t="s">
        <v>67</v>
      </c>
      <c r="G7" s="68" t="s">
        <v>240</v>
      </c>
      <c r="H7" s="69" t="s">
        <v>241</v>
      </c>
      <c r="I7" s="50" t="s">
        <v>242</v>
      </c>
      <c r="J7" s="51" t="s">
        <v>43</v>
      </c>
      <c r="K7" s="51" t="s">
        <v>44</v>
      </c>
      <c r="L7" s="51">
        <f t="shared" si="0"/>
        <v>15</v>
      </c>
      <c r="M7" s="51" t="str">
        <f t="shared" si="1"/>
        <v>Zona de riesgo alta</v>
      </c>
      <c r="N7" s="52" t="str">
        <f t="shared" si="2"/>
        <v>Prevenir
Proteger
Transferir</v>
      </c>
      <c r="O7" s="70" t="s">
        <v>243</v>
      </c>
      <c r="P7" s="21" t="s">
        <v>217</v>
      </c>
      <c r="Q7" s="21" t="s">
        <v>47</v>
      </c>
      <c r="R7" s="21" t="s">
        <v>47</v>
      </c>
      <c r="S7" s="21" t="s">
        <v>48</v>
      </c>
      <c r="T7" s="21" t="s">
        <v>47</v>
      </c>
      <c r="U7" s="21" t="s">
        <v>47</v>
      </c>
      <c r="V7" s="21" t="s">
        <v>47</v>
      </c>
      <c r="W7" s="21">
        <f t="shared" si="3"/>
        <v>90</v>
      </c>
      <c r="X7" s="54" t="str">
        <f t="shared" si="4"/>
        <v>Baja 2 niveles de Probabilidad e impacto</v>
      </c>
      <c r="Y7" s="51" t="s">
        <v>56</v>
      </c>
      <c r="Z7" s="51" t="s">
        <v>44</v>
      </c>
      <c r="AA7" s="51">
        <f t="shared" si="5"/>
        <v>20</v>
      </c>
      <c r="AB7" s="51" t="str">
        <f t="shared" si="6"/>
        <v>Zona de riesgo alta</v>
      </c>
      <c r="AC7" s="52" t="str">
        <f t="shared" si="7"/>
        <v>Prevenir
Proteger
Transferir</v>
      </c>
      <c r="AD7" s="69" t="s">
        <v>244</v>
      </c>
      <c r="AE7" s="52" t="s">
        <v>228</v>
      </c>
      <c r="AF7" s="83">
        <v>44196</v>
      </c>
      <c r="AG7" s="66" t="s">
        <v>417</v>
      </c>
      <c r="AH7" s="144" t="s">
        <v>248</v>
      </c>
      <c r="AI7" s="144">
        <v>44545</v>
      </c>
      <c r="AJ7" s="144" t="s">
        <v>248</v>
      </c>
    </row>
    <row r="8" spans="1:36" ht="50.25" customHeight="1" x14ac:dyDescent="0.25">
      <c r="AE8" s="145" t="s">
        <v>391</v>
      </c>
      <c r="AF8" s="166"/>
    </row>
  </sheetData>
  <sheetProtection formatCells="0" formatColumns="0" formatRows="0" insertColumns="0" insertRows="0" insertHyperlinks="0" deleteColumns="0" deleteRows="0" sort="0" autoFilter="0" pivotTables="0"/>
  <autoFilter ref="A3:AJ7" xr:uid="{00000000-0009-0000-0000-000003000000}"/>
  <mergeCells count="7">
    <mergeCell ref="AE8:AF8"/>
    <mergeCell ref="AH2:AJ2"/>
    <mergeCell ref="A2:I2"/>
    <mergeCell ref="J2:P2"/>
    <mergeCell ref="Q2:X2"/>
    <mergeCell ref="Y2:AB2"/>
    <mergeCell ref="AC2:AG2"/>
  </mergeCells>
  <conditionalFormatting sqref="M4:M6 AB4:AB6">
    <cfRule type="containsText" dxfId="99" priority="9" operator="containsText" text="Zona de riesgo extrema">
      <formula>NOT(ISERROR(SEARCH("Zona de riesgo extrema",M4)))</formula>
    </cfRule>
    <cfRule type="containsText" dxfId="98" priority="10" operator="containsText" text="Zona de riesgo alta">
      <formula>NOT(ISERROR(SEARCH("Zona de riesgo alta",M4)))</formula>
    </cfRule>
    <cfRule type="containsText" dxfId="97" priority="11" operator="containsText" text="Zona de riesgo moderada">
      <formula>NOT(ISERROR(SEARCH("Zona de riesgo moderada",M4)))</formula>
    </cfRule>
    <cfRule type="cellIs" dxfId="96" priority="12" operator="equal">
      <formula>"Zona de riesgo baja"</formula>
    </cfRule>
  </conditionalFormatting>
  <conditionalFormatting sqref="M7">
    <cfRule type="containsText" dxfId="95" priority="5" operator="containsText" text="Zona de riesgo extrema">
      <formula>NOT(ISERROR(SEARCH("Zona de riesgo extrema",M7)))</formula>
    </cfRule>
    <cfRule type="containsText" dxfId="94" priority="6" operator="containsText" text="Zona de riesgo alta">
      <formula>NOT(ISERROR(SEARCH("Zona de riesgo alta",M7)))</formula>
    </cfRule>
    <cfRule type="containsText" dxfId="93" priority="7" operator="containsText" text="Zona de riesgo moderada">
      <formula>NOT(ISERROR(SEARCH("Zona de riesgo moderada",M7)))</formula>
    </cfRule>
    <cfRule type="cellIs" dxfId="92" priority="8" operator="equal">
      <formula>"Zona de riesgo baja"</formula>
    </cfRule>
  </conditionalFormatting>
  <conditionalFormatting sqref="AB7">
    <cfRule type="containsText" dxfId="91" priority="1" operator="containsText" text="Zona de riesgo extrema">
      <formula>NOT(ISERROR(SEARCH("Zona de riesgo extrema",AB7)))</formula>
    </cfRule>
    <cfRule type="containsText" dxfId="90" priority="2" operator="containsText" text="Zona de riesgo alta">
      <formula>NOT(ISERROR(SEARCH("Zona de riesgo alta",AB7)))</formula>
    </cfRule>
    <cfRule type="containsText" dxfId="89" priority="3" operator="containsText" text="Zona de riesgo moderada">
      <formula>NOT(ISERROR(SEARCH("Zona de riesgo moderada",AB7)))</formula>
    </cfRule>
    <cfRule type="cellIs" dxfId="88" priority="4" operator="equal">
      <formula>"Zona de riesgo baja"</formula>
    </cfRule>
  </conditionalFormatting>
  <dataValidations count="5">
    <dataValidation type="list" allowBlank="1" showInputMessage="1" showErrorMessage="1" sqref="S4:S7" xr:uid="{00000000-0002-0000-0300-000000000000}">
      <formula1>"Automático,Manual"</formula1>
    </dataValidation>
    <dataValidation type="list" allowBlank="1" showInputMessage="1" showErrorMessage="1" sqref="Q4:R7 T4:V7" xr:uid="{00000000-0002-0000-0300-000001000000}">
      <formula1>"SI,NO"</formula1>
    </dataValidation>
    <dataValidation type="list" allowBlank="1" showInputMessage="1" showErrorMessage="1" sqref="P4:P7" xr:uid="{00000000-0002-0000-0300-000002000000}">
      <formula1>"Probabilidad,Impacto,Probabilidad e impacto"</formula1>
    </dataValidation>
    <dataValidation type="list" allowBlank="1" showInputMessage="1" showErrorMessage="1" sqref="Y4:Y7 J4:J7" xr:uid="{00000000-0002-0000-0300-000003000000}">
      <formula1>"Rara vez,Improbable,Posible,Probable,Casi seguro"</formula1>
    </dataValidation>
    <dataValidation type="list" allowBlank="1" showInputMessage="1" showErrorMessage="1" sqref="Z4:Z7 K4:K7" xr:uid="{00000000-0002-0000-0300-000004000000}">
      <formula1>"Insignificante,Menor,Moderado,Mayor,Catastrófico"</formula1>
    </dataValidation>
  </dataValidations>
  <pageMargins left="0.75" right="0.75" top="1" bottom="1" header="0.5" footer="0.5"/>
  <pageSetup scale="25" orientation="portrait" horizontalDpi="4294967292" verticalDpi="4294967292"/>
  <colBreaks count="2" manualBreakCount="2">
    <brk id="11" max="1048575" man="1"/>
    <brk id="3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9"/>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E8" sqref="E8"/>
    </sheetView>
  </sheetViews>
  <sheetFormatPr baseColWidth="10" defaultRowHeight="15.75" x14ac:dyDescent="0.25"/>
  <cols>
    <col min="2" max="2" width="31.375" customWidth="1"/>
    <col min="4" max="4" width="16.5" customWidth="1"/>
    <col min="5" max="5" width="14.625" customWidth="1"/>
    <col min="6" max="6" width="17.25" customWidth="1"/>
    <col min="7" max="7" width="27.125" style="60" customWidth="1"/>
    <col min="8" max="8" width="46.625" customWidth="1"/>
    <col min="9" max="9" width="30" customWidth="1"/>
    <col min="10" max="10" width="15.5" customWidth="1"/>
    <col min="11" max="11" width="10" customWidth="1"/>
    <col min="12" max="12" width="14" customWidth="1"/>
    <col min="13" max="13" width="10.875" customWidth="1"/>
    <col min="14" max="14" width="34.75" customWidth="1"/>
    <col min="15" max="23" width="11.125" customWidth="1"/>
    <col min="25" max="25" width="11.625" customWidth="1"/>
    <col min="26" max="26" width="15.875" customWidth="1"/>
    <col min="27" max="27" width="13.5" customWidth="1"/>
    <col min="28" max="28" width="27.875" customWidth="1"/>
    <col min="29" max="29" width="13.875" customWidth="1"/>
    <col min="30" max="30" width="44.25" customWidth="1"/>
  </cols>
  <sheetData>
    <row r="1" spans="1:33" x14ac:dyDescent="0.25">
      <c r="G1" s="37"/>
      <c r="H1" s="38"/>
      <c r="I1" s="38"/>
      <c r="J1" s="34"/>
      <c r="K1" s="34"/>
      <c r="L1" s="34"/>
      <c r="M1" s="39"/>
      <c r="N1" s="38"/>
      <c r="O1" s="38"/>
      <c r="P1" s="38"/>
      <c r="Q1" s="38"/>
      <c r="R1" s="38"/>
      <c r="S1" s="38"/>
      <c r="T1" s="38"/>
      <c r="U1" s="38"/>
      <c r="V1" s="38"/>
      <c r="W1" s="38"/>
      <c r="X1" s="34"/>
      <c r="Y1" s="34"/>
      <c r="Z1" s="34"/>
      <c r="AA1" s="38"/>
      <c r="AB1" s="34"/>
      <c r="AC1" s="34"/>
      <c r="AD1" s="34"/>
    </row>
    <row r="2" spans="1:33" ht="15" customHeight="1" x14ac:dyDescent="0.25">
      <c r="G2" s="168"/>
      <c r="H2" s="168"/>
      <c r="I2" s="170"/>
      <c r="J2" s="151" t="s">
        <v>0</v>
      </c>
      <c r="K2" s="152"/>
      <c r="L2" s="152"/>
      <c r="M2" s="152"/>
      <c r="N2" s="152"/>
      <c r="O2" s="41"/>
      <c r="P2" s="41"/>
      <c r="Q2" s="41"/>
      <c r="R2" s="41"/>
      <c r="S2" s="41"/>
      <c r="T2" s="41"/>
      <c r="U2" s="41"/>
      <c r="V2" s="41"/>
      <c r="W2" s="41"/>
      <c r="X2" s="171" t="s">
        <v>2</v>
      </c>
      <c r="Y2" s="171"/>
      <c r="Z2" s="171"/>
      <c r="AA2" s="171"/>
      <c r="AB2" s="172"/>
      <c r="AC2" s="173"/>
      <c r="AD2" s="173"/>
      <c r="AE2" s="173"/>
      <c r="AF2" s="173"/>
      <c r="AG2" s="173"/>
    </row>
    <row r="3" spans="1:33" s="48" customFormat="1" ht="127.5" customHeight="1" x14ac:dyDescent="0.25">
      <c r="A3" s="42" t="s">
        <v>5</v>
      </c>
      <c r="B3" s="43" t="s">
        <v>6</v>
      </c>
      <c r="C3" s="42" t="s">
        <v>7</v>
      </c>
      <c r="D3" s="42" t="s">
        <v>8</v>
      </c>
      <c r="E3" s="42" t="s">
        <v>9</v>
      </c>
      <c r="F3" s="42" t="s">
        <v>10</v>
      </c>
      <c r="G3" s="44" t="s">
        <v>11</v>
      </c>
      <c r="H3" s="10" t="s">
        <v>12</v>
      </c>
      <c r="I3" s="10" t="s">
        <v>13</v>
      </c>
      <c r="J3" s="45" t="s">
        <v>359</v>
      </c>
      <c r="K3" s="45" t="s">
        <v>15</v>
      </c>
      <c r="L3" s="45" t="s">
        <v>0</v>
      </c>
      <c r="M3" s="10" t="s">
        <v>360</v>
      </c>
      <c r="N3" s="10" t="s">
        <v>18</v>
      </c>
      <c r="O3" s="46" t="s">
        <v>19</v>
      </c>
      <c r="P3" s="10" t="s">
        <v>20</v>
      </c>
      <c r="Q3" s="10" t="s">
        <v>21</v>
      </c>
      <c r="R3" s="10" t="s">
        <v>22</v>
      </c>
      <c r="S3" s="10" t="s">
        <v>23</v>
      </c>
      <c r="T3" s="10" t="s">
        <v>24</v>
      </c>
      <c r="U3" s="10" t="s">
        <v>25</v>
      </c>
      <c r="V3" s="10" t="s">
        <v>26</v>
      </c>
      <c r="W3" s="10" t="s">
        <v>27</v>
      </c>
      <c r="X3" s="45" t="s">
        <v>359</v>
      </c>
      <c r="Y3" s="45" t="s">
        <v>15</v>
      </c>
      <c r="Z3" s="45" t="s">
        <v>0</v>
      </c>
      <c r="AA3" s="10" t="s">
        <v>361</v>
      </c>
      <c r="AB3" s="47" t="s">
        <v>28</v>
      </c>
      <c r="AC3" s="10" t="s">
        <v>30</v>
      </c>
      <c r="AD3" s="10" t="s">
        <v>31</v>
      </c>
      <c r="AE3" s="10" t="s">
        <v>32</v>
      </c>
      <c r="AF3" s="45" t="s">
        <v>33</v>
      </c>
      <c r="AG3" s="45" t="s">
        <v>34</v>
      </c>
    </row>
    <row r="4" spans="1:33" ht="162" customHeight="1" x14ac:dyDescent="0.25">
      <c r="A4" s="66" t="s">
        <v>387</v>
      </c>
      <c r="B4" s="85" t="s">
        <v>388</v>
      </c>
      <c r="C4" s="65" t="s">
        <v>37</v>
      </c>
      <c r="D4" s="66" t="s">
        <v>389</v>
      </c>
      <c r="E4" s="85" t="s">
        <v>390</v>
      </c>
      <c r="F4" s="65" t="s">
        <v>67</v>
      </c>
      <c r="G4" s="133" t="s">
        <v>362</v>
      </c>
      <c r="H4" s="134" t="s">
        <v>363</v>
      </c>
      <c r="I4" s="134" t="s">
        <v>364</v>
      </c>
      <c r="J4" s="51" t="s">
        <v>236</v>
      </c>
      <c r="K4" s="51" t="s">
        <v>57</v>
      </c>
      <c r="L4" s="51">
        <f t="shared" ref="L4:L8" si="0">(IF(K4="Insignificante",1.25,IF(K4="Menor",2.5,IF(K4="Moderado",5,IF(K4="Mayor",10,IF(K4="Catastrófico",20,0))))))*(IF(J4="Rara vez",1,IF(J4="Improbable",2,IF(J4="Posible",3,IF(J4="Probable",4,IF(J4="Casi seguro",5,0))))))</f>
        <v>50</v>
      </c>
      <c r="M4" s="51" t="str">
        <f t="shared" ref="M4:M8" si="1">IF(AND(L4&lt;4,L4&gt;1),"Zona de riesgo baja",IF(AND(L4&gt;4,L4&lt;8),"Zona de riesgo moderada",IF(AND(L4&gt;8,L4&lt;=20),"Zona de riesgo alta",IF(L4&gt;20,"Zona de riesgo extrema",0))))</f>
        <v>Zona de riesgo extrema</v>
      </c>
      <c r="N4" s="135" t="s">
        <v>365</v>
      </c>
      <c r="O4" s="21" t="s">
        <v>217</v>
      </c>
      <c r="P4" s="21" t="s">
        <v>47</v>
      </c>
      <c r="Q4" s="21" t="s">
        <v>47</v>
      </c>
      <c r="R4" s="21" t="s">
        <v>48</v>
      </c>
      <c r="S4" s="21" t="s">
        <v>47</v>
      </c>
      <c r="T4" s="21" t="s">
        <v>47</v>
      </c>
      <c r="U4" s="21" t="s">
        <v>47</v>
      </c>
      <c r="V4" s="21">
        <f t="shared" ref="V4" si="2">IF(P4="SI",15,0)+IF(Q4="SI",5,0)+IF(S4="SI",15,0)+IF(T4="SI",10,0)+IF(U4="SI",30,0)+IF(R4="Automático",25,IF(R4="Manual",15,0))</f>
        <v>90</v>
      </c>
      <c r="W4" s="54" t="str">
        <f t="shared" ref="W4" si="3">IF(V4&lt;50,"No hay desplazamiento",IF(V4&gt;76,CONCATENATE("Baja 2 niveles de ",O4),CONCATENATE("Baja 1 nivel de ",O4)))</f>
        <v>Baja 2 niveles de Probabilidad e impacto</v>
      </c>
      <c r="X4" s="136" t="s">
        <v>43</v>
      </c>
      <c r="Y4" s="51" t="s">
        <v>57</v>
      </c>
      <c r="Z4" s="137">
        <f t="shared" ref="Z4:Z8" si="4">(IF(Y4="Insignificante",1.25,IF(Y4="Menor",2.5,IF(Y4="Moderado",5,IF(Y4="Mayor",10,IF(Y4="Catastrófico",20,0))))))*(IF(X4="Rara vez",1,IF(X4="Improbable",2,IF(X4="Posible",3,IF(X4="Probable",4,IF(X4="Casi seguro",5,0))))))</f>
        <v>30</v>
      </c>
      <c r="AA4" s="51" t="str">
        <f t="shared" ref="AA4:AA8" si="5">IF(AND(Z4&lt;4,Z4&gt;1),"Zona de riesgo baja",IF(AND(Z4&gt;4,Z4&lt;8),"Zona de riesgo moderada",IF(AND(Z4&gt;8,Z4&lt;=20),"Zona de riesgo alta",IF(Z4&gt;20,"Zona de riesgo extrema",0))))</f>
        <v>Zona de riesgo extrema</v>
      </c>
      <c r="AB4" s="135" t="s">
        <v>366</v>
      </c>
      <c r="AC4" s="83">
        <v>44196</v>
      </c>
      <c r="AD4" s="15" t="s">
        <v>418</v>
      </c>
      <c r="AE4" s="144" t="s">
        <v>248</v>
      </c>
      <c r="AF4" s="144">
        <v>44545</v>
      </c>
      <c r="AG4" s="144" t="s">
        <v>248</v>
      </c>
    </row>
    <row r="5" spans="1:33" ht="108" customHeight="1" x14ac:dyDescent="0.25">
      <c r="A5" s="66" t="s">
        <v>387</v>
      </c>
      <c r="B5" s="85" t="s">
        <v>388</v>
      </c>
      <c r="C5" s="65" t="s">
        <v>37</v>
      </c>
      <c r="D5" s="66" t="s">
        <v>389</v>
      </c>
      <c r="E5" s="85" t="s">
        <v>390</v>
      </c>
      <c r="F5" s="65" t="s">
        <v>67</v>
      </c>
      <c r="G5" s="133" t="s">
        <v>367</v>
      </c>
      <c r="H5" s="134" t="s">
        <v>368</v>
      </c>
      <c r="I5" s="134" t="s">
        <v>369</v>
      </c>
      <c r="J5" s="51" t="s">
        <v>56</v>
      </c>
      <c r="K5" s="51" t="s">
        <v>57</v>
      </c>
      <c r="L5" s="51">
        <f t="shared" si="0"/>
        <v>40</v>
      </c>
      <c r="M5" s="51" t="str">
        <f t="shared" si="1"/>
        <v>Zona de riesgo extrema</v>
      </c>
      <c r="N5" s="135" t="s">
        <v>370</v>
      </c>
      <c r="O5" s="21" t="s">
        <v>217</v>
      </c>
      <c r="P5" s="21" t="s">
        <v>47</v>
      </c>
      <c r="Q5" s="21" t="s">
        <v>47</v>
      </c>
      <c r="R5" s="21" t="s">
        <v>48</v>
      </c>
      <c r="S5" s="21" t="s">
        <v>47</v>
      </c>
      <c r="T5" s="21" t="s">
        <v>47</v>
      </c>
      <c r="U5" s="21" t="s">
        <v>47</v>
      </c>
      <c r="V5" s="21">
        <f t="shared" ref="V5:V8" si="6">IF(P5="SI",15,0)+IF(Q5="SI",5,0)+IF(S5="SI",15,0)+IF(T5="SI",10,0)+IF(U5="SI",30,0)+IF(R5="Automático",25,IF(R5="Manual",15,0))</f>
        <v>90</v>
      </c>
      <c r="W5" s="54" t="str">
        <f t="shared" ref="W5:W8" si="7">IF(V5&lt;50,"No hay desplazamiento",IF(V5&gt;76,CONCATENATE("Baja 2 niveles de ",O5),CONCATENATE("Baja 1 nivel de ",O5)))</f>
        <v>Baja 2 niveles de Probabilidad e impacto</v>
      </c>
      <c r="X5" s="51" t="s">
        <v>43</v>
      </c>
      <c r="Y5" s="51" t="s">
        <v>57</v>
      </c>
      <c r="Z5" s="137">
        <f t="shared" si="4"/>
        <v>30</v>
      </c>
      <c r="AA5" s="51" t="str">
        <f t="shared" si="5"/>
        <v>Zona de riesgo extrema</v>
      </c>
      <c r="AB5" s="135" t="s">
        <v>371</v>
      </c>
      <c r="AC5" s="83">
        <v>44196</v>
      </c>
      <c r="AD5" s="15" t="s">
        <v>419</v>
      </c>
      <c r="AE5" s="144" t="s">
        <v>248</v>
      </c>
      <c r="AF5" s="144">
        <v>44545</v>
      </c>
      <c r="AG5" s="144" t="s">
        <v>248</v>
      </c>
    </row>
    <row r="6" spans="1:33" ht="99.75" customHeight="1" x14ac:dyDescent="0.25">
      <c r="A6" s="66" t="s">
        <v>387</v>
      </c>
      <c r="B6" s="85" t="s">
        <v>388</v>
      </c>
      <c r="C6" s="65" t="s">
        <v>37</v>
      </c>
      <c r="D6" s="66" t="s">
        <v>389</v>
      </c>
      <c r="E6" s="85" t="s">
        <v>390</v>
      </c>
      <c r="F6" s="65" t="s">
        <v>183</v>
      </c>
      <c r="G6" s="133" t="s">
        <v>372</v>
      </c>
      <c r="H6" s="134" t="s">
        <v>373</v>
      </c>
      <c r="I6" s="134" t="s">
        <v>374</v>
      </c>
      <c r="J6" s="51" t="s">
        <v>56</v>
      </c>
      <c r="K6" s="51" t="s">
        <v>57</v>
      </c>
      <c r="L6" s="51">
        <f t="shared" si="0"/>
        <v>40</v>
      </c>
      <c r="M6" s="51" t="str">
        <f t="shared" si="1"/>
        <v>Zona de riesgo extrema</v>
      </c>
      <c r="N6" s="135" t="s">
        <v>375</v>
      </c>
      <c r="O6" s="21" t="s">
        <v>217</v>
      </c>
      <c r="P6" s="21" t="s">
        <v>47</v>
      </c>
      <c r="Q6" s="21" t="s">
        <v>47</v>
      </c>
      <c r="R6" s="21" t="s">
        <v>48</v>
      </c>
      <c r="S6" s="21" t="s">
        <v>47</v>
      </c>
      <c r="T6" s="21" t="s">
        <v>47</v>
      </c>
      <c r="U6" s="21" t="s">
        <v>47</v>
      </c>
      <c r="V6" s="21">
        <f t="shared" si="6"/>
        <v>90</v>
      </c>
      <c r="W6" s="54" t="str">
        <f t="shared" si="7"/>
        <v>Baja 2 niveles de Probabilidad e impacto</v>
      </c>
      <c r="X6" s="51" t="s">
        <v>43</v>
      </c>
      <c r="Y6" s="51" t="s">
        <v>57</v>
      </c>
      <c r="Z6" s="137">
        <f t="shared" si="4"/>
        <v>30</v>
      </c>
      <c r="AA6" s="51" t="str">
        <f t="shared" si="5"/>
        <v>Zona de riesgo extrema</v>
      </c>
      <c r="AB6" s="135" t="s">
        <v>376</v>
      </c>
      <c r="AC6" s="83">
        <v>44196</v>
      </c>
      <c r="AD6" s="15" t="s">
        <v>420</v>
      </c>
      <c r="AE6" s="144" t="s">
        <v>248</v>
      </c>
      <c r="AF6" s="144">
        <v>44545</v>
      </c>
      <c r="AG6" s="144" t="s">
        <v>248</v>
      </c>
    </row>
    <row r="7" spans="1:33" ht="112.5" customHeight="1" x14ac:dyDescent="0.25">
      <c r="A7" s="66" t="s">
        <v>387</v>
      </c>
      <c r="B7" s="85" t="s">
        <v>388</v>
      </c>
      <c r="C7" s="65" t="s">
        <v>37</v>
      </c>
      <c r="D7" s="66" t="s">
        <v>389</v>
      </c>
      <c r="E7" s="85" t="s">
        <v>390</v>
      </c>
      <c r="F7" s="65" t="s">
        <v>183</v>
      </c>
      <c r="G7" s="133" t="s">
        <v>377</v>
      </c>
      <c r="H7" s="134" t="s">
        <v>378</v>
      </c>
      <c r="I7" s="134" t="s">
        <v>379</v>
      </c>
      <c r="J7" s="51" t="s">
        <v>56</v>
      </c>
      <c r="K7" s="51" t="s">
        <v>44</v>
      </c>
      <c r="L7" s="51">
        <f t="shared" si="0"/>
        <v>20</v>
      </c>
      <c r="M7" s="51" t="str">
        <f t="shared" si="1"/>
        <v>Zona de riesgo alta</v>
      </c>
      <c r="N7" s="134" t="s">
        <v>380</v>
      </c>
      <c r="O7" s="21" t="s">
        <v>217</v>
      </c>
      <c r="P7" s="21" t="s">
        <v>47</v>
      </c>
      <c r="Q7" s="21" t="s">
        <v>47</v>
      </c>
      <c r="R7" s="21" t="s">
        <v>48</v>
      </c>
      <c r="S7" s="21" t="s">
        <v>47</v>
      </c>
      <c r="T7" s="21" t="s">
        <v>47</v>
      </c>
      <c r="U7" s="21" t="s">
        <v>47</v>
      </c>
      <c r="V7" s="21">
        <f t="shared" si="6"/>
        <v>90</v>
      </c>
      <c r="W7" s="54" t="str">
        <f t="shared" si="7"/>
        <v>Baja 2 niveles de Probabilidad e impacto</v>
      </c>
      <c r="X7" s="51" t="s">
        <v>43</v>
      </c>
      <c r="Y7" s="51" t="s">
        <v>44</v>
      </c>
      <c r="Z7" s="137">
        <f t="shared" si="4"/>
        <v>15</v>
      </c>
      <c r="AA7" s="51" t="str">
        <f t="shared" si="5"/>
        <v>Zona de riesgo alta</v>
      </c>
      <c r="AB7" s="135" t="s">
        <v>381</v>
      </c>
      <c r="AC7" s="83">
        <v>44196</v>
      </c>
      <c r="AD7" s="15" t="s">
        <v>421</v>
      </c>
      <c r="AE7" s="144" t="s">
        <v>248</v>
      </c>
      <c r="AF7" s="144">
        <v>44545</v>
      </c>
      <c r="AG7" s="144" t="s">
        <v>248</v>
      </c>
    </row>
    <row r="8" spans="1:33" ht="108.75" customHeight="1" x14ac:dyDescent="0.25">
      <c r="A8" s="66" t="s">
        <v>387</v>
      </c>
      <c r="B8" s="85" t="s">
        <v>388</v>
      </c>
      <c r="C8" s="65" t="s">
        <v>37</v>
      </c>
      <c r="D8" s="66" t="s">
        <v>389</v>
      </c>
      <c r="E8" s="85" t="s">
        <v>390</v>
      </c>
      <c r="F8" s="65" t="s">
        <v>67</v>
      </c>
      <c r="G8" s="133" t="s">
        <v>382</v>
      </c>
      <c r="H8" s="134" t="s">
        <v>383</v>
      </c>
      <c r="I8" s="134" t="s">
        <v>384</v>
      </c>
      <c r="J8" s="51" t="s">
        <v>56</v>
      </c>
      <c r="K8" s="51" t="s">
        <v>44</v>
      </c>
      <c r="L8" s="51">
        <f t="shared" si="0"/>
        <v>20</v>
      </c>
      <c r="M8" s="51" t="str">
        <f t="shared" si="1"/>
        <v>Zona de riesgo alta</v>
      </c>
      <c r="N8" s="135" t="s">
        <v>385</v>
      </c>
      <c r="O8" s="21" t="s">
        <v>217</v>
      </c>
      <c r="P8" s="21" t="s">
        <v>47</v>
      </c>
      <c r="Q8" s="21" t="s">
        <v>47</v>
      </c>
      <c r="R8" s="21" t="s">
        <v>48</v>
      </c>
      <c r="S8" s="21" t="s">
        <v>47</v>
      </c>
      <c r="T8" s="21" t="s">
        <v>47</v>
      </c>
      <c r="U8" s="21" t="s">
        <v>47</v>
      </c>
      <c r="V8" s="21">
        <f t="shared" si="6"/>
        <v>90</v>
      </c>
      <c r="W8" s="54" t="str">
        <f t="shared" si="7"/>
        <v>Baja 2 niveles de Probabilidad e impacto</v>
      </c>
      <c r="X8" s="51" t="s">
        <v>43</v>
      </c>
      <c r="Y8" s="51" t="s">
        <v>44</v>
      </c>
      <c r="Z8" s="137">
        <f t="shared" si="4"/>
        <v>15</v>
      </c>
      <c r="AA8" s="51" t="str">
        <f t="shared" si="5"/>
        <v>Zona de riesgo alta</v>
      </c>
      <c r="AB8" s="135" t="s">
        <v>386</v>
      </c>
      <c r="AC8" s="83">
        <v>44196</v>
      </c>
      <c r="AD8" s="15" t="s">
        <v>422</v>
      </c>
      <c r="AE8" s="144" t="s">
        <v>248</v>
      </c>
      <c r="AF8" s="144">
        <v>44545</v>
      </c>
      <c r="AG8" s="144" t="s">
        <v>248</v>
      </c>
    </row>
    <row r="9" spans="1:33" ht="54" customHeight="1" x14ac:dyDescent="0.25">
      <c r="AB9" s="145" t="s">
        <v>391</v>
      </c>
      <c r="AC9" s="166"/>
    </row>
  </sheetData>
  <sheetProtection formatCells="0" formatColumns="0" formatRows="0" insertColumns="0" insertRows="0" insertHyperlinks="0" deleteColumns="0" deleteRows="0" sort="0" autoFilter="0" pivotTables="0"/>
  <autoFilter ref="G3:AD3" xr:uid="{00000000-0009-0000-0000-000004000000}"/>
  <mergeCells count="5">
    <mergeCell ref="G2:I2"/>
    <mergeCell ref="J2:N2"/>
    <mergeCell ref="X2:AA2"/>
    <mergeCell ref="AB9:AC9"/>
    <mergeCell ref="AB2:AG2"/>
  </mergeCells>
  <conditionalFormatting sqref="M4:M8">
    <cfRule type="containsText" dxfId="87" priority="5" operator="containsText" text="Zona de riesgo extrema">
      <formula>NOT(ISERROR(SEARCH("Zona de riesgo extrema",M4)))</formula>
    </cfRule>
    <cfRule type="containsText" dxfId="86" priority="6" operator="containsText" text="Zona de riesgo alta">
      <formula>NOT(ISERROR(SEARCH("Zona de riesgo alta",M4)))</formula>
    </cfRule>
    <cfRule type="containsText" dxfId="85" priority="7" operator="containsText" text="Zona de riesgo moderada">
      <formula>NOT(ISERROR(SEARCH("Zona de riesgo moderada",M4)))</formula>
    </cfRule>
    <cfRule type="cellIs" dxfId="84" priority="8" operator="equal">
      <formula>"Zona de riesgo baja"</formula>
    </cfRule>
  </conditionalFormatting>
  <conditionalFormatting sqref="AA4:AA8">
    <cfRule type="containsText" dxfId="83" priority="1" operator="containsText" text="Zona de riesgo extrema">
      <formula>NOT(ISERROR(SEARCH("Zona de riesgo extrema",AA4)))</formula>
    </cfRule>
    <cfRule type="containsText" dxfId="82" priority="2" operator="containsText" text="Zona de riesgo alta">
      <formula>NOT(ISERROR(SEARCH("Zona de riesgo alta",AA4)))</formula>
    </cfRule>
    <cfRule type="containsText" dxfId="81" priority="3" operator="containsText" text="Zona de riesgo moderada">
      <formula>NOT(ISERROR(SEARCH("Zona de riesgo moderada",AA4)))</formula>
    </cfRule>
    <cfRule type="cellIs" dxfId="80" priority="4" operator="equal">
      <formula>"Zona de riesgo baja"</formula>
    </cfRule>
  </conditionalFormatting>
  <dataValidations count="5">
    <dataValidation type="list" allowBlank="1" showInputMessage="1" showErrorMessage="1" sqref="Y4:Y8 K4:K8" xr:uid="{00000000-0002-0000-0400-000000000000}">
      <formula1>"Insignificante,Menor,Moderado,Mayor,Catastrófico"</formula1>
    </dataValidation>
    <dataValidation type="list" allowBlank="1" showInputMessage="1" showErrorMessage="1" sqref="X4:X8 J4:J8" xr:uid="{00000000-0002-0000-0400-000001000000}">
      <formula1>"Rara vez,Improbable,Posible,Probable,Casi seguro"</formula1>
    </dataValidation>
    <dataValidation type="list" allowBlank="1" showInputMessage="1" showErrorMessage="1" sqref="O4:O8" xr:uid="{00000000-0002-0000-0400-000002000000}">
      <formula1>"Probabilidad,Impacto,Probabilidad e impacto"</formula1>
    </dataValidation>
    <dataValidation type="list" allowBlank="1" showInputMessage="1" showErrorMessage="1" sqref="P4:Q8 S4:U8" xr:uid="{00000000-0002-0000-0400-000003000000}">
      <formula1>"SI,NO"</formula1>
    </dataValidation>
    <dataValidation type="list" allowBlank="1" showInputMessage="1" showErrorMessage="1" sqref="R4:R8" xr:uid="{00000000-0002-0000-0400-000004000000}">
      <formula1>"Automático,Manual"</formula1>
    </dataValidation>
  </dataValidations>
  <pageMargins left="0.75" right="0.75" top="1" bottom="1" header="0.5" footer="0.5"/>
  <pageSetup scale="25" orientation="portrait" horizontalDpi="4294967292" verticalDpi="4294967292" r:id="rId1"/>
  <colBreaks count="2" manualBreakCount="2">
    <brk id="11" max="1048575" man="1"/>
    <brk id="3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8"/>
  <sheetViews>
    <sheetView topLeftCell="A2" zoomScale="70" zoomScaleNormal="70" zoomScalePageLayoutView="125" workbookViewId="0">
      <pane xSplit="7" ySplit="2" topLeftCell="H4" activePane="bottomRight" state="frozen"/>
      <selection activeCell="A2" sqref="A2"/>
      <selection pane="topRight" activeCell="I2" sqref="I2"/>
      <selection pane="bottomLeft" activeCell="A4" sqref="A4"/>
      <selection pane="bottomRight" activeCell="AJ5" sqref="AJ5"/>
    </sheetView>
  </sheetViews>
  <sheetFormatPr baseColWidth="10" defaultColWidth="10.875" defaultRowHeight="15" x14ac:dyDescent="0.2"/>
  <cols>
    <col min="1" max="1" width="23.375" style="29" customWidth="1"/>
    <col min="2" max="2" width="28.5" style="30" customWidth="1"/>
    <col min="3" max="3" width="12.375" style="7" customWidth="1"/>
    <col min="4" max="4" width="13.375" style="7" customWidth="1"/>
    <col min="5" max="5" width="18.75" style="31" customWidth="1"/>
    <col min="6" max="6" width="12" style="32" customWidth="1"/>
    <col min="7" max="7" width="26.875" style="33" customWidth="1"/>
    <col min="8" max="8" width="49.375" style="32" customWidth="1"/>
    <col min="9" max="9" width="22.875" style="32" customWidth="1"/>
    <col min="10" max="10" width="12.625" style="7" customWidth="1"/>
    <col min="11" max="11" width="10" style="7" customWidth="1"/>
    <col min="12" max="13" width="10.875" style="7" customWidth="1"/>
    <col min="14" max="14" width="9.125" style="7" customWidth="1"/>
    <col min="15" max="15" width="25.375" style="7" customWidth="1"/>
    <col min="16" max="16" width="9.875" style="7" customWidth="1"/>
    <col min="17" max="23" width="10.875" style="7" customWidth="1"/>
    <col min="24" max="24" width="14.625" style="7" customWidth="1"/>
    <col min="25" max="25" width="10.875" style="7"/>
    <col min="26" max="26" width="11.625" style="7" customWidth="1"/>
    <col min="27" max="27" width="15.875" style="7" customWidth="1"/>
    <col min="28" max="28" width="13.5" style="7" customWidth="1"/>
    <col min="29" max="29" width="21" style="7" customWidth="1"/>
    <col min="30" max="30" width="27.875" style="7" customWidth="1"/>
    <col min="31" max="31" width="11.625" style="7" customWidth="1"/>
    <col min="32" max="32" width="13.875" style="7" customWidth="1"/>
    <col min="33" max="33" width="44.125" style="7" customWidth="1"/>
    <col min="34" max="35" width="10.875" style="7" customWidth="1"/>
    <col min="36" max="36" width="17.5" style="7" customWidth="1"/>
    <col min="37" max="16384" width="10.875" style="7"/>
  </cols>
  <sheetData>
    <row r="1" spans="1:36" x14ac:dyDescent="0.2">
      <c r="A1" s="1"/>
      <c r="B1" s="2"/>
      <c r="C1" s="1"/>
      <c r="D1" s="3"/>
      <c r="E1" s="3"/>
      <c r="F1" s="1"/>
      <c r="G1" s="4"/>
      <c r="H1" s="5"/>
      <c r="I1" s="5"/>
      <c r="J1" s="1"/>
      <c r="K1" s="1"/>
      <c r="L1" s="1"/>
      <c r="M1" s="6"/>
      <c r="N1" s="6"/>
      <c r="O1" s="5"/>
      <c r="P1" s="5"/>
      <c r="Q1" s="5"/>
      <c r="R1" s="5"/>
      <c r="S1" s="5"/>
      <c r="T1" s="5"/>
      <c r="U1" s="5"/>
      <c r="V1" s="5"/>
      <c r="W1" s="5"/>
      <c r="X1" s="5"/>
      <c r="Y1" s="1"/>
      <c r="Z1" s="1"/>
      <c r="AA1" s="1"/>
      <c r="AB1" s="5"/>
      <c r="AC1" s="1"/>
      <c r="AD1" s="1"/>
      <c r="AE1" s="1"/>
      <c r="AF1" s="1"/>
      <c r="AG1" s="1"/>
      <c r="AH1" s="1"/>
      <c r="AI1" s="1"/>
      <c r="AJ1" s="1"/>
    </row>
    <row r="2" spans="1:36" ht="15" customHeight="1" x14ac:dyDescent="0.2">
      <c r="A2" s="177"/>
      <c r="B2" s="177"/>
      <c r="C2" s="177"/>
      <c r="D2" s="177"/>
      <c r="E2" s="177"/>
      <c r="F2" s="177"/>
      <c r="G2" s="177"/>
      <c r="H2" s="177"/>
      <c r="I2" s="178"/>
      <c r="J2" s="179" t="s">
        <v>0</v>
      </c>
      <c r="K2" s="180"/>
      <c r="L2" s="180"/>
      <c r="M2" s="180"/>
      <c r="N2" s="180"/>
      <c r="O2" s="180"/>
      <c r="P2" s="181"/>
      <c r="Q2" s="176" t="s">
        <v>1</v>
      </c>
      <c r="R2" s="176"/>
      <c r="S2" s="176"/>
      <c r="T2" s="176"/>
      <c r="U2" s="176"/>
      <c r="V2" s="176"/>
      <c r="W2" s="176"/>
      <c r="X2" s="176"/>
      <c r="Y2" s="182" t="s">
        <v>2</v>
      </c>
      <c r="Z2" s="182"/>
      <c r="AA2" s="182"/>
      <c r="AB2" s="182"/>
      <c r="AC2" s="176" t="s">
        <v>3</v>
      </c>
      <c r="AD2" s="176"/>
      <c r="AE2" s="176"/>
      <c r="AF2" s="176"/>
      <c r="AG2" s="176"/>
      <c r="AH2" s="176" t="s">
        <v>4</v>
      </c>
      <c r="AI2" s="176"/>
      <c r="AJ2" s="176"/>
    </row>
    <row r="3" spans="1:36" s="11" customFormat="1" ht="127.5" customHeight="1" x14ac:dyDescent="0.2">
      <c r="A3" s="42" t="s">
        <v>5</v>
      </c>
      <c r="B3" s="43" t="s">
        <v>6</v>
      </c>
      <c r="C3" s="42" t="s">
        <v>7</v>
      </c>
      <c r="D3" s="42" t="s">
        <v>8</v>
      </c>
      <c r="E3" s="42" t="s">
        <v>9</v>
      </c>
      <c r="F3" s="42" t="s">
        <v>10</v>
      </c>
      <c r="G3" s="44" t="s">
        <v>11</v>
      </c>
      <c r="H3" s="10" t="s">
        <v>12</v>
      </c>
      <c r="I3" s="10" t="s">
        <v>13</v>
      </c>
      <c r="J3" s="45" t="s">
        <v>14</v>
      </c>
      <c r="K3" s="45" t="s">
        <v>15</v>
      </c>
      <c r="L3" s="45" t="s">
        <v>0</v>
      </c>
      <c r="M3" s="10" t="s">
        <v>16</v>
      </c>
      <c r="N3" s="10" t="s">
        <v>17</v>
      </c>
      <c r="O3" s="10" t="s">
        <v>18</v>
      </c>
      <c r="P3" s="46" t="s">
        <v>19</v>
      </c>
      <c r="Q3" s="10" t="s">
        <v>20</v>
      </c>
      <c r="R3" s="10" t="s">
        <v>21</v>
      </c>
      <c r="S3" s="10" t="s">
        <v>22</v>
      </c>
      <c r="T3" s="10" t="s">
        <v>23</v>
      </c>
      <c r="U3" s="10" t="s">
        <v>24</v>
      </c>
      <c r="V3" s="10" t="s">
        <v>25</v>
      </c>
      <c r="W3" s="10" t="s">
        <v>26</v>
      </c>
      <c r="X3" s="10" t="s">
        <v>27</v>
      </c>
      <c r="Y3" s="45" t="s">
        <v>14</v>
      </c>
      <c r="Z3" s="45" t="s">
        <v>15</v>
      </c>
      <c r="AA3" s="45" t="s">
        <v>0</v>
      </c>
      <c r="AB3" s="10" t="s">
        <v>16</v>
      </c>
      <c r="AC3" s="47" t="s">
        <v>17</v>
      </c>
      <c r="AD3" s="10" t="s">
        <v>28</v>
      </c>
      <c r="AE3" s="10" t="s">
        <v>29</v>
      </c>
      <c r="AF3" s="10" t="s">
        <v>30</v>
      </c>
      <c r="AG3" s="8" t="s">
        <v>31</v>
      </c>
      <c r="AH3" s="8" t="s">
        <v>32</v>
      </c>
      <c r="AI3" s="9" t="s">
        <v>33</v>
      </c>
      <c r="AJ3" s="9" t="s">
        <v>34</v>
      </c>
    </row>
    <row r="4" spans="1:36" s="23" customFormat="1" ht="170.25" customHeight="1" x14ac:dyDescent="0.2">
      <c r="A4" s="12" t="s">
        <v>35</v>
      </c>
      <c r="B4" s="13" t="s">
        <v>36</v>
      </c>
      <c r="C4" s="13" t="s">
        <v>37</v>
      </c>
      <c r="D4" s="13" t="s">
        <v>38</v>
      </c>
      <c r="E4" s="13" t="s">
        <v>39</v>
      </c>
      <c r="F4" s="14" t="s">
        <v>40</v>
      </c>
      <c r="G4" s="91" t="s">
        <v>292</v>
      </c>
      <c r="H4" s="15" t="s">
        <v>41</v>
      </c>
      <c r="I4" s="13" t="s">
        <v>42</v>
      </c>
      <c r="J4" s="16" t="s">
        <v>43</v>
      </c>
      <c r="K4" s="16" t="s">
        <v>44</v>
      </c>
      <c r="L4" s="16">
        <f t="shared" ref="L4:L7" si="0">(IF(K4="Insignificante",1.25,IF(K4="Menor",2.5,IF(K4="Moderado",5,IF(K4="Mayor",10,IF(K4="Catastrófico",20,0))))))*(IF(J4="Rara vez",1,IF(J4="Improbable",2,IF(J4="Posible",3,IF(J4="Probable",4,IF(J4="Casi seguro",5,0))))))</f>
        <v>15</v>
      </c>
      <c r="M4" s="16" t="str">
        <f t="shared" ref="M4:M7" si="1">IF(AND(L4&lt;4,L4&gt;1),"Zona de riesgo baja",IF(AND(L4&gt;4,L4&lt;8),"Zona de riesgo moderada",IF(AND(L4&gt;8,L4&lt;=20),"Zona de riesgo alta",IF(L4&gt;20,"Zona de riesgo extrema",0))))</f>
        <v>Zona de riesgo alta</v>
      </c>
      <c r="N4" s="17" t="str">
        <f t="shared" ref="N4:N7" si="2">IF(M4="Zona de riesgo baja","Aceptar",IF(M4="Zona de riesgo moderada","Prevenir
Retener
Proteger",IF(M4="Zona de riesgo alta","Prevenir
Proteger
Transferir",IF(M4="Zona de riesgo extrema","Prevenir
Proteger
Transferir
Eliminar",0))))</f>
        <v>Prevenir
Proteger
Transferir</v>
      </c>
      <c r="O4" s="15" t="s">
        <v>45</v>
      </c>
      <c r="P4" s="18" t="s">
        <v>46</v>
      </c>
      <c r="Q4" s="19" t="s">
        <v>47</v>
      </c>
      <c r="R4" s="19" t="s">
        <v>47</v>
      </c>
      <c r="S4" s="19" t="s">
        <v>48</v>
      </c>
      <c r="T4" s="19" t="s">
        <v>47</v>
      </c>
      <c r="U4" s="19" t="s">
        <v>47</v>
      </c>
      <c r="V4" s="19" t="s">
        <v>47</v>
      </c>
      <c r="W4" s="18">
        <f t="shared" ref="W4" si="3">IF(Q4="SI",15,0)+IF(R4="SI",5,0)+IF(T4="SI",15,0)+IF(U4="SI",10,0)+IF(V4="SI",30,0)+IF(S4="Automático",25,IF(S4="Manual",15,0))</f>
        <v>90</v>
      </c>
      <c r="X4" s="20" t="str">
        <f t="shared" ref="X4:X7" si="4">IF(W4&lt;50,"No hay desplazamiento",IF(W4&gt;76,CONCATENATE("Baja 2 niveles de ",P4),CONCATENATE("Baja 1 nivel de ",P4)))</f>
        <v>Baja 2 niveles de Probabilidad</v>
      </c>
      <c r="Y4" s="16" t="s">
        <v>43</v>
      </c>
      <c r="Z4" s="16" t="s">
        <v>49</v>
      </c>
      <c r="AA4" s="16">
        <f t="shared" ref="AA4:AA7" si="5">(IF(Z4="Insignificante",1.25,IF(Z4="Menor",2.5,IF(Z4="Moderado",5,IF(Z4="Mayor",10,IF(Z4="Catastrófico",20,0))))))*(IF(Y4="Rara vez",1,IF(Y4="Improbable",2,IF(Y4="Posible",3,IF(Y4="Probable",4,IF(Y4="Casi seguro",5,0))))))</f>
        <v>7.5</v>
      </c>
      <c r="AB4" s="16" t="str">
        <f t="shared" ref="AB4:AB7" si="6">IF(AND(AA4&lt;4,AA4&gt;1),"Zona de riesgo baja",IF(AND(AA4&gt;4,AA4&lt;8),"Zona de riesgo moderada",IF(AND(AA4&gt;8,AA4&lt;=20),"Zona de riesgo alta",IF(AA4&gt;20,"Zona de riesgo extrema",0))))</f>
        <v>Zona de riesgo moderada</v>
      </c>
      <c r="AC4" s="17" t="str">
        <f t="shared" ref="AC4:AC7" si="7">IF(AB4="Zona de riesgo baja","Aceptar",IF(AB4="Zona de riesgo moderada","Prevenir
Retener
Proteger",IF(AB4="Zona de riesgo alta","Prevenir
Proteger
Transferir",IF(AB4="Zona de riesgo extrema","Prevenir
Proteger
Transferir
Eliminar",0))))</f>
        <v>Prevenir
Retener
Proteger</v>
      </c>
      <c r="AD4" s="21" t="s">
        <v>50</v>
      </c>
      <c r="AE4" s="13" t="s">
        <v>51</v>
      </c>
      <c r="AF4" s="84">
        <v>44196</v>
      </c>
      <c r="AG4" s="13" t="s">
        <v>423</v>
      </c>
      <c r="AH4" s="144" t="s">
        <v>248</v>
      </c>
      <c r="AI4" s="144">
        <v>44545</v>
      </c>
      <c r="AJ4" s="144" t="s">
        <v>248</v>
      </c>
    </row>
    <row r="5" spans="1:36" ht="216" customHeight="1" x14ac:dyDescent="0.2">
      <c r="A5" s="13" t="s">
        <v>35</v>
      </c>
      <c r="B5" s="13" t="s">
        <v>36</v>
      </c>
      <c r="C5" s="13" t="s">
        <v>37</v>
      </c>
      <c r="D5" s="13" t="s">
        <v>245</v>
      </c>
      <c r="E5" s="13" t="s">
        <v>39</v>
      </c>
      <c r="F5" s="13" t="s">
        <v>52</v>
      </c>
      <c r="G5" s="24" t="s">
        <v>53</v>
      </c>
      <c r="H5" s="25" t="s">
        <v>54</v>
      </c>
      <c r="I5" s="25" t="s">
        <v>55</v>
      </c>
      <c r="J5" s="16" t="s">
        <v>56</v>
      </c>
      <c r="K5" s="16" t="s">
        <v>57</v>
      </c>
      <c r="L5" s="16">
        <f t="shared" si="0"/>
        <v>40</v>
      </c>
      <c r="M5" s="16" t="str">
        <f t="shared" si="1"/>
        <v>Zona de riesgo extrema</v>
      </c>
      <c r="N5" s="17" t="str">
        <f t="shared" si="2"/>
        <v>Prevenir
Proteger
Transferir
Eliminar</v>
      </c>
      <c r="O5" s="26" t="s">
        <v>58</v>
      </c>
      <c r="P5" s="18" t="s">
        <v>46</v>
      </c>
      <c r="Q5" s="19" t="s">
        <v>47</v>
      </c>
      <c r="R5" s="19" t="s">
        <v>47</v>
      </c>
      <c r="S5" s="19" t="s">
        <v>97</v>
      </c>
      <c r="T5" s="19" t="s">
        <v>47</v>
      </c>
      <c r="U5" s="19" t="s">
        <v>47</v>
      </c>
      <c r="V5" s="19" t="s">
        <v>47</v>
      </c>
      <c r="W5" s="18">
        <f t="shared" ref="W5:W7" si="8">IF(Q5="SI",15,0)+IF(R5="SI",5,0)+IF(T5="SI",15,0)+IF(U5="SI",10,0)+IF(V5="SI",30,0)+IF(S5="Automático",25,IF(S5="Manual",15,0))</f>
        <v>100</v>
      </c>
      <c r="X5" s="20" t="str">
        <f t="shared" si="4"/>
        <v>Baja 2 niveles de Probabilidad</v>
      </c>
      <c r="Y5" s="16" t="s">
        <v>43</v>
      </c>
      <c r="Z5" s="16" t="s">
        <v>57</v>
      </c>
      <c r="AA5" s="16">
        <f t="shared" si="5"/>
        <v>30</v>
      </c>
      <c r="AB5" s="16" t="str">
        <f t="shared" si="6"/>
        <v>Zona de riesgo extrema</v>
      </c>
      <c r="AC5" s="17" t="str">
        <f t="shared" si="7"/>
        <v>Prevenir
Proteger
Transferir
Eliminar</v>
      </c>
      <c r="AD5" s="27" t="s">
        <v>59</v>
      </c>
      <c r="AE5" s="13" t="s">
        <v>51</v>
      </c>
      <c r="AF5" s="84">
        <v>44196</v>
      </c>
      <c r="AG5" s="13" t="s">
        <v>424</v>
      </c>
      <c r="AH5" s="144" t="s">
        <v>248</v>
      </c>
      <c r="AI5" s="144">
        <v>44545</v>
      </c>
      <c r="AJ5" s="144" t="s">
        <v>248</v>
      </c>
    </row>
    <row r="6" spans="1:36" ht="125.25" customHeight="1" x14ac:dyDescent="0.2">
      <c r="A6" s="13" t="s">
        <v>35</v>
      </c>
      <c r="B6" s="13" t="s">
        <v>36</v>
      </c>
      <c r="C6" s="13" t="s">
        <v>37</v>
      </c>
      <c r="D6" s="13" t="s">
        <v>245</v>
      </c>
      <c r="E6" s="13" t="s">
        <v>39</v>
      </c>
      <c r="F6" s="13" t="s">
        <v>60</v>
      </c>
      <c r="G6" s="24" t="s">
        <v>61</v>
      </c>
      <c r="H6" s="25" t="s">
        <v>62</v>
      </c>
      <c r="I6" s="25" t="s">
        <v>63</v>
      </c>
      <c r="J6" s="16" t="s">
        <v>43</v>
      </c>
      <c r="K6" s="16" t="s">
        <v>44</v>
      </c>
      <c r="L6" s="16">
        <f t="shared" si="0"/>
        <v>15</v>
      </c>
      <c r="M6" s="16" t="str">
        <f t="shared" si="1"/>
        <v>Zona de riesgo alta</v>
      </c>
      <c r="N6" s="17" t="str">
        <f t="shared" si="2"/>
        <v>Prevenir
Proteger
Transferir</v>
      </c>
      <c r="O6" s="28" t="s">
        <v>64</v>
      </c>
      <c r="P6" s="18" t="s">
        <v>46</v>
      </c>
      <c r="Q6" s="19" t="s">
        <v>47</v>
      </c>
      <c r="R6" s="19" t="s">
        <v>47</v>
      </c>
      <c r="S6" s="19" t="s">
        <v>48</v>
      </c>
      <c r="T6" s="19" t="s">
        <v>47</v>
      </c>
      <c r="U6" s="19" t="s">
        <v>47</v>
      </c>
      <c r="V6" s="19" t="s">
        <v>47</v>
      </c>
      <c r="W6" s="18">
        <f t="shared" si="8"/>
        <v>90</v>
      </c>
      <c r="X6" s="20" t="str">
        <f t="shared" si="4"/>
        <v>Baja 2 niveles de Probabilidad</v>
      </c>
      <c r="Y6" s="16" t="s">
        <v>43</v>
      </c>
      <c r="Z6" s="16" t="s">
        <v>57</v>
      </c>
      <c r="AA6" s="16">
        <f t="shared" si="5"/>
        <v>30</v>
      </c>
      <c r="AB6" s="16" t="str">
        <f t="shared" si="6"/>
        <v>Zona de riesgo extrema</v>
      </c>
      <c r="AC6" s="17" t="str">
        <f t="shared" si="7"/>
        <v>Prevenir
Proteger
Transferir
Eliminar</v>
      </c>
      <c r="AD6" s="61" t="s">
        <v>65</v>
      </c>
      <c r="AE6" s="13" t="s">
        <v>51</v>
      </c>
      <c r="AF6" s="84">
        <v>44196</v>
      </c>
      <c r="AG6" s="13" t="s">
        <v>425</v>
      </c>
      <c r="AH6" s="144" t="s">
        <v>248</v>
      </c>
      <c r="AI6" s="144">
        <v>44545</v>
      </c>
      <c r="AJ6" s="144" t="s">
        <v>248</v>
      </c>
    </row>
    <row r="7" spans="1:36" ht="114" x14ac:dyDescent="0.2">
      <c r="A7" s="13" t="s">
        <v>35</v>
      </c>
      <c r="B7" s="13" t="s">
        <v>36</v>
      </c>
      <c r="C7" s="13" t="s">
        <v>37</v>
      </c>
      <c r="D7" s="13" t="s">
        <v>246</v>
      </c>
      <c r="E7" s="13" t="s">
        <v>66</v>
      </c>
      <c r="F7" s="13" t="s">
        <v>67</v>
      </c>
      <c r="G7" s="24" t="s">
        <v>68</v>
      </c>
      <c r="H7" s="25" t="s">
        <v>69</v>
      </c>
      <c r="I7" s="25" t="s">
        <v>70</v>
      </c>
      <c r="J7" s="16" t="s">
        <v>56</v>
      </c>
      <c r="K7" s="16" t="s">
        <v>44</v>
      </c>
      <c r="L7" s="16">
        <f t="shared" si="0"/>
        <v>20</v>
      </c>
      <c r="M7" s="16" t="str">
        <f t="shared" si="1"/>
        <v>Zona de riesgo alta</v>
      </c>
      <c r="N7" s="17" t="str">
        <f t="shared" si="2"/>
        <v>Prevenir
Proteger
Transferir</v>
      </c>
      <c r="O7" s="25" t="s">
        <v>71</v>
      </c>
      <c r="P7" s="18" t="s">
        <v>46</v>
      </c>
      <c r="Q7" s="19" t="s">
        <v>47</v>
      </c>
      <c r="R7" s="19" t="s">
        <v>47</v>
      </c>
      <c r="S7" s="19" t="s">
        <v>48</v>
      </c>
      <c r="T7" s="19" t="s">
        <v>47</v>
      </c>
      <c r="U7" s="19" t="s">
        <v>47</v>
      </c>
      <c r="V7" s="19" t="s">
        <v>47</v>
      </c>
      <c r="W7" s="18">
        <f t="shared" si="8"/>
        <v>90</v>
      </c>
      <c r="X7" s="20" t="str">
        <f t="shared" si="4"/>
        <v>Baja 2 niveles de Probabilidad</v>
      </c>
      <c r="Y7" s="16" t="s">
        <v>43</v>
      </c>
      <c r="Z7" s="16" t="s">
        <v>44</v>
      </c>
      <c r="AA7" s="16">
        <f t="shared" si="5"/>
        <v>15</v>
      </c>
      <c r="AB7" s="16" t="str">
        <f t="shared" si="6"/>
        <v>Zona de riesgo alta</v>
      </c>
      <c r="AC7" s="17" t="str">
        <f t="shared" si="7"/>
        <v>Prevenir
Proteger
Transferir</v>
      </c>
      <c r="AD7" s="25" t="s">
        <v>72</v>
      </c>
      <c r="AE7" s="13" t="s">
        <v>51</v>
      </c>
      <c r="AF7" s="84">
        <v>44196</v>
      </c>
      <c r="AG7" s="13" t="s">
        <v>426</v>
      </c>
      <c r="AH7" s="144" t="s">
        <v>248</v>
      </c>
      <c r="AI7" s="144">
        <v>44545</v>
      </c>
      <c r="AJ7" s="144" t="s">
        <v>248</v>
      </c>
    </row>
    <row r="8" spans="1:36" ht="66.75" customHeight="1" x14ac:dyDescent="0.2">
      <c r="AE8" s="174" t="s">
        <v>391</v>
      </c>
      <c r="AF8" s="175"/>
      <c r="AG8" s="175"/>
      <c r="AH8" s="175"/>
      <c r="AI8" s="175"/>
      <c r="AJ8" s="175"/>
    </row>
  </sheetData>
  <sheetProtection formatCells="0" formatColumns="0" formatRows="0" insertColumns="0" insertRows="0" insertHyperlinks="0" deleteColumns="0" deleteRows="0" sort="0" autoFilter="0" pivotTables="0"/>
  <autoFilter ref="A3:AJ7" xr:uid="{00000000-0009-0000-0000-000005000000}"/>
  <mergeCells count="7">
    <mergeCell ref="AE8:AJ8"/>
    <mergeCell ref="AH2:AJ2"/>
    <mergeCell ref="A2:I2"/>
    <mergeCell ref="J2:P2"/>
    <mergeCell ref="Q2:X2"/>
    <mergeCell ref="Y2:AB2"/>
    <mergeCell ref="AC2:AG2"/>
  </mergeCells>
  <conditionalFormatting sqref="M4 AB4">
    <cfRule type="containsText" dxfId="79" priority="9" operator="containsText" text="Zona de riesgo extrema">
      <formula>NOT(ISERROR(SEARCH("Zona de riesgo extrema",M4)))</formula>
    </cfRule>
    <cfRule type="containsText" dxfId="78" priority="10" operator="containsText" text="Zona de riesgo alta">
      <formula>NOT(ISERROR(SEARCH("Zona de riesgo alta",M4)))</formula>
    </cfRule>
    <cfRule type="containsText" dxfId="77" priority="11" operator="containsText" text="Zona de riesgo moderada">
      <formula>NOT(ISERROR(SEARCH("Zona de riesgo moderada",M4)))</formula>
    </cfRule>
    <cfRule type="cellIs" dxfId="76" priority="12" operator="equal">
      <formula>"Zona de riesgo baja"</formula>
    </cfRule>
  </conditionalFormatting>
  <conditionalFormatting sqref="M5:M7">
    <cfRule type="containsText" dxfId="75" priority="5" operator="containsText" text="Zona de riesgo extrema">
      <formula>NOT(ISERROR(SEARCH("Zona de riesgo extrema",M5)))</formula>
    </cfRule>
    <cfRule type="containsText" dxfId="74" priority="6" operator="containsText" text="Zona de riesgo alta">
      <formula>NOT(ISERROR(SEARCH("Zona de riesgo alta",M5)))</formula>
    </cfRule>
    <cfRule type="containsText" dxfId="73" priority="7" operator="containsText" text="Zona de riesgo moderada">
      <formula>NOT(ISERROR(SEARCH("Zona de riesgo moderada",M5)))</formula>
    </cfRule>
    <cfRule type="cellIs" dxfId="72" priority="8" operator="equal">
      <formula>"Zona de riesgo baja"</formula>
    </cfRule>
  </conditionalFormatting>
  <conditionalFormatting sqref="AB5:AB7">
    <cfRule type="containsText" dxfId="71" priority="1" operator="containsText" text="Zona de riesgo extrema">
      <formula>NOT(ISERROR(SEARCH("Zona de riesgo extrema",AB5)))</formula>
    </cfRule>
    <cfRule type="containsText" dxfId="70" priority="2" operator="containsText" text="Zona de riesgo alta">
      <formula>NOT(ISERROR(SEARCH("Zona de riesgo alta",AB5)))</formula>
    </cfRule>
    <cfRule type="containsText" dxfId="69" priority="3" operator="containsText" text="Zona de riesgo moderada">
      <formula>NOT(ISERROR(SEARCH("Zona de riesgo moderada",AB5)))</formula>
    </cfRule>
    <cfRule type="cellIs" dxfId="68" priority="4" operator="equal">
      <formula>"Zona de riesgo baja"</formula>
    </cfRule>
  </conditionalFormatting>
  <dataValidations count="5">
    <dataValidation type="list" allowBlank="1" showInputMessage="1" showErrorMessage="1" sqref="K4:K7 Z4:Z7" xr:uid="{00000000-0002-0000-0500-000000000000}">
      <formula1>"Insignificante,Menor,Moderado,Mayor,Catastrófico"</formula1>
    </dataValidation>
    <dataValidation type="list" allowBlank="1" showInputMessage="1" showErrorMessage="1" sqref="J4:J7 Y4:Y7" xr:uid="{00000000-0002-0000-0500-000001000000}">
      <formula1>"Rara vez,Improbable,Posible,Probable,Casi seguro"</formula1>
    </dataValidation>
    <dataValidation type="list" allowBlank="1" showInputMessage="1" showErrorMessage="1" sqref="P4:P7" xr:uid="{00000000-0002-0000-0500-000002000000}">
      <formula1>"Probabilidad,Impacto,Probabilidad e impacto"</formula1>
    </dataValidation>
    <dataValidation type="list" allowBlank="1" showInputMessage="1" showErrorMessage="1" sqref="Q4:R7 T4:V7" xr:uid="{00000000-0002-0000-0500-000003000000}">
      <formula1>"SI,NO"</formula1>
    </dataValidation>
    <dataValidation type="list" allowBlank="1" showInputMessage="1" showErrorMessage="1" sqref="S4:S7" xr:uid="{00000000-0002-0000-0500-000004000000}">
      <formula1>"Automático,Manual"</formula1>
    </dataValidation>
  </dataValidations>
  <pageMargins left="0.75" right="0.75" top="1" bottom="1" header="0.5" footer="0.5"/>
  <pageSetup scale="25" orientation="portrait" horizontalDpi="4294967292" verticalDpi="4294967292"/>
  <colBreaks count="2" manualBreakCount="2">
    <brk id="11" max="1048575" man="1"/>
    <brk id="3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69"/>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A3" sqref="A3"/>
    </sheetView>
  </sheetViews>
  <sheetFormatPr baseColWidth="10" defaultRowHeight="15.75" x14ac:dyDescent="0.25"/>
  <cols>
    <col min="1" max="1" width="19.625" style="58" customWidth="1"/>
    <col min="2" max="2" width="64.25" style="59" customWidth="1"/>
    <col min="3" max="3" width="12.375" customWidth="1"/>
    <col min="4" max="5" width="17.125" customWidth="1"/>
    <col min="6" max="6" width="13.375" customWidth="1"/>
    <col min="7" max="7" width="51.75" style="60" customWidth="1"/>
    <col min="8" max="8" width="28.375" customWidth="1"/>
    <col min="9" max="9" width="22.875" customWidth="1"/>
    <col min="10" max="10" width="14.875" customWidth="1"/>
    <col min="11" max="11" width="10" customWidth="1"/>
    <col min="12" max="12" width="9.75" customWidth="1"/>
    <col min="13" max="13" width="10.875" customWidth="1"/>
    <col min="14" max="14" width="12.625" customWidth="1"/>
    <col min="15" max="15" width="25.375" customWidth="1"/>
    <col min="16" max="16" width="11.875" customWidth="1"/>
    <col min="17" max="23" width="10.875" customWidth="1"/>
    <col min="24" max="24" width="14.625" customWidth="1"/>
    <col min="26" max="26" width="11.625" customWidth="1"/>
    <col min="27" max="27" width="15.875" customWidth="1"/>
    <col min="28" max="28" width="13.5" customWidth="1"/>
    <col min="29" max="29" width="21" customWidth="1"/>
    <col min="30" max="30" width="27.875" customWidth="1"/>
    <col min="31" max="31" width="11.75" customWidth="1"/>
    <col min="32" max="32" width="13.875" customWidth="1"/>
    <col min="33" max="33" width="49.625" customWidth="1"/>
    <col min="34" max="35" width="11" customWidth="1"/>
    <col min="36" max="36" width="17.5" customWidth="1"/>
  </cols>
  <sheetData>
    <row r="1" spans="1:36" x14ac:dyDescent="0.25">
      <c r="A1" s="34"/>
      <c r="B1" s="35"/>
      <c r="C1" s="34"/>
      <c r="D1" s="36"/>
      <c r="E1" s="36"/>
      <c r="F1" s="34"/>
      <c r="G1" s="37"/>
      <c r="H1" s="38"/>
      <c r="I1" s="38"/>
      <c r="J1" s="34"/>
      <c r="K1" s="34"/>
      <c r="L1" s="34"/>
      <c r="M1" s="39"/>
      <c r="N1" s="39"/>
      <c r="O1" s="38"/>
      <c r="P1" s="38"/>
      <c r="Q1" s="38"/>
      <c r="R1" s="38"/>
      <c r="S1" s="38"/>
      <c r="T1" s="38"/>
      <c r="U1" s="38"/>
      <c r="V1" s="38"/>
      <c r="W1" s="38"/>
      <c r="X1" s="38"/>
      <c r="Y1" s="34"/>
      <c r="Z1" s="34"/>
      <c r="AA1" s="34"/>
      <c r="AB1" s="38"/>
      <c r="AC1" s="34"/>
      <c r="AD1" s="40"/>
      <c r="AE1" s="34"/>
      <c r="AF1" s="34"/>
      <c r="AG1" s="34"/>
      <c r="AH1" s="34"/>
      <c r="AI1" s="34"/>
      <c r="AJ1" s="34"/>
    </row>
    <row r="2" spans="1:36" x14ac:dyDescent="0.25">
      <c r="A2" s="183"/>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5"/>
      <c r="AG2" s="34"/>
      <c r="AH2" s="34"/>
      <c r="AI2" s="34"/>
      <c r="AJ2" s="34"/>
    </row>
    <row r="3" spans="1:36" s="48" customFormat="1" ht="127.5" customHeight="1" x14ac:dyDescent="0.25">
      <c r="A3" s="42" t="s">
        <v>5</v>
      </c>
      <c r="B3" s="43" t="s">
        <v>6</v>
      </c>
      <c r="C3" s="42" t="s">
        <v>7</v>
      </c>
      <c r="D3" s="42" t="s">
        <v>8</v>
      </c>
      <c r="E3" s="42" t="s">
        <v>9</v>
      </c>
      <c r="F3" s="42" t="s">
        <v>10</v>
      </c>
      <c r="G3" s="44" t="s">
        <v>11</v>
      </c>
      <c r="H3" s="10" t="s">
        <v>12</v>
      </c>
      <c r="I3" s="10" t="s">
        <v>13</v>
      </c>
      <c r="J3" s="45" t="s">
        <v>14</v>
      </c>
      <c r="K3" s="45" t="s">
        <v>15</v>
      </c>
      <c r="L3" s="45" t="s">
        <v>0</v>
      </c>
      <c r="M3" s="10" t="s">
        <v>16</v>
      </c>
      <c r="N3" s="10" t="s">
        <v>17</v>
      </c>
      <c r="O3" s="10" t="s">
        <v>18</v>
      </c>
      <c r="P3" s="46" t="s">
        <v>19</v>
      </c>
      <c r="Q3" s="10" t="s">
        <v>20</v>
      </c>
      <c r="R3" s="10" t="s">
        <v>21</v>
      </c>
      <c r="S3" s="10" t="s">
        <v>22</v>
      </c>
      <c r="T3" s="10" t="s">
        <v>23</v>
      </c>
      <c r="U3" s="10" t="s">
        <v>24</v>
      </c>
      <c r="V3" s="10" t="s">
        <v>25</v>
      </c>
      <c r="W3" s="10" t="s">
        <v>26</v>
      </c>
      <c r="X3" s="10" t="s">
        <v>27</v>
      </c>
      <c r="Y3" s="45" t="s">
        <v>14</v>
      </c>
      <c r="Z3" s="45" t="s">
        <v>15</v>
      </c>
      <c r="AA3" s="45" t="s">
        <v>0</v>
      </c>
      <c r="AB3" s="10" t="s">
        <v>16</v>
      </c>
      <c r="AC3" s="47" t="s">
        <v>17</v>
      </c>
      <c r="AD3" s="10" t="s">
        <v>28</v>
      </c>
      <c r="AE3" s="10" t="s">
        <v>29</v>
      </c>
      <c r="AF3" s="10" t="s">
        <v>30</v>
      </c>
      <c r="AG3" s="10" t="s">
        <v>31</v>
      </c>
      <c r="AH3" s="10" t="s">
        <v>32</v>
      </c>
      <c r="AI3" s="45" t="s">
        <v>33</v>
      </c>
      <c r="AJ3" s="45" t="s">
        <v>34</v>
      </c>
    </row>
    <row r="4" spans="1:36" s="56" customFormat="1" ht="126" customHeight="1" x14ac:dyDescent="0.25">
      <c r="A4" s="15" t="s">
        <v>73</v>
      </c>
      <c r="B4" s="49" t="s">
        <v>74</v>
      </c>
      <c r="C4" s="15" t="s">
        <v>37</v>
      </c>
      <c r="D4" s="50" t="s">
        <v>75</v>
      </c>
      <c r="E4" s="50" t="s">
        <v>76</v>
      </c>
      <c r="F4" s="15" t="s">
        <v>77</v>
      </c>
      <c r="G4" s="91" t="s">
        <v>78</v>
      </c>
      <c r="H4" s="15" t="s">
        <v>79</v>
      </c>
      <c r="I4" s="15" t="s">
        <v>80</v>
      </c>
      <c r="J4" s="51" t="s">
        <v>81</v>
      </c>
      <c r="K4" s="51" t="s">
        <v>57</v>
      </c>
      <c r="L4" s="51">
        <f t="shared" ref="L4:L67" si="0">(IF(K4="Insignificante",1.25,IF(K4="Menor",2.5,IF(K4="Moderado",5,IF(K4="Mayor",10,IF(K4="Catastrófico",20,0))))))*(IF(J4="Rara vez",1,IF(J4="Improbable",2,IF(J4="Posible",3,IF(J4="Probable",4,IF(J4="Casi seguro",5,0))))))</f>
        <v>20</v>
      </c>
      <c r="M4" s="51" t="str">
        <f t="shared" ref="M4:M67" si="1">IF(AND(L4&lt;4,L4&gt;1),"Zona de riesgo baja",IF(AND(L4&gt;4,L4&lt;8),"Zona de riesgo moderada",IF(AND(L4&gt;8,L4&lt;=20),"Zona de riesgo alta",IF(L4&gt;20,"Zona de riesgo extrema",0))))</f>
        <v>Zona de riesgo alta</v>
      </c>
      <c r="N4" s="52" t="str">
        <f t="shared" ref="N4:N67" si="2">IF(M4="Zona de riesgo baja","Aceptar",IF(M4="Zona de riesgo moderada","Prevenir
Retener
Proteger",IF(M4="Zona de riesgo alta","Prevenir
Proteger
Transferir",IF(M4="Zona de riesgo extrema","Prevenir
Proteger
Transferir
Eliminar",0))))</f>
        <v>Prevenir
Proteger
Transferir</v>
      </c>
      <c r="O4" s="15" t="s">
        <v>82</v>
      </c>
      <c r="P4" s="21" t="s">
        <v>46</v>
      </c>
      <c r="Q4" s="21" t="s">
        <v>47</v>
      </c>
      <c r="R4" s="53" t="s">
        <v>47</v>
      </c>
      <c r="S4" s="53" t="s">
        <v>48</v>
      </c>
      <c r="T4" s="53" t="s">
        <v>47</v>
      </c>
      <c r="U4" s="53" t="s">
        <v>47</v>
      </c>
      <c r="V4" s="53" t="s">
        <v>47</v>
      </c>
      <c r="W4" s="21">
        <f t="shared" ref="W4:W65" si="3">IF(Q4="SI",15,0)+IF(R4="SI",5,0)+IF(T4="SI",15,0)+IF(U4="SI",10,0)+IF(V4="SI",30,0)+IF(S4="Automático",25,IF(S4="Manual",15,0))</f>
        <v>90</v>
      </c>
      <c r="X4" s="54" t="s">
        <v>83</v>
      </c>
      <c r="Y4" s="51" t="s">
        <v>84</v>
      </c>
      <c r="Z4" s="51" t="s">
        <v>57</v>
      </c>
      <c r="AA4" s="51">
        <f t="shared" ref="AA4:AA65" si="4">(IF(Z4="Insignificante",1.25,IF(Z4="Menor",2.5,IF(Z4="Moderado",5,IF(Z4="Mayor",10,IF(Z4="Catastrófico",20,0))))))*(IF(Y4="Rara vez",1,IF(Y4="Improbable",2,IF(Y4="Posible",3,IF(Y4="Probable",4,IF(Y4="Casi seguro",5,0))))))</f>
        <v>10</v>
      </c>
      <c r="AB4" s="51" t="str">
        <f t="shared" ref="AB4:AB67" si="5">IF(AND(AA4&lt;4,AA4&gt;1),"Zona de riesgo baja",IF(AND(AA4&gt;4,AA4&lt;8),"Zona de riesgo moderada",IF(AND(AA4&gt;8,AA4&lt;=20),"Zona de riesgo alta",IF(AA4&gt;20,"Zona de riesgo extrema",0))))</f>
        <v>Zona de riesgo alta</v>
      </c>
      <c r="AC4" s="52" t="str">
        <f t="shared" ref="AC4:AC67" si="6">IF(AB4="Zona de riesgo baja","Aceptar",IF(AB4="Zona de riesgo moderada","Prevenir
Retener
Proteger",IF(AB4="Zona de riesgo alta","Prevenir
Proteger
Transferir",IF(AB4="Zona de riesgo extrema","Prevenir
Proteger
Transferir
Eliminar",0))))</f>
        <v>Prevenir
Proteger
Transferir</v>
      </c>
      <c r="AD4" s="15" t="s">
        <v>85</v>
      </c>
      <c r="AE4" s="15" t="s">
        <v>86</v>
      </c>
      <c r="AF4" s="83">
        <v>44196</v>
      </c>
      <c r="AG4" s="15" t="s">
        <v>434</v>
      </c>
      <c r="AH4" s="20" t="s">
        <v>248</v>
      </c>
      <c r="AI4" s="55">
        <v>44545</v>
      </c>
      <c r="AJ4" s="22"/>
    </row>
    <row r="5" spans="1:36" s="56" customFormat="1" ht="195.75" customHeight="1" x14ac:dyDescent="0.25">
      <c r="A5" s="15" t="s">
        <v>73</v>
      </c>
      <c r="B5" s="49" t="s">
        <v>74</v>
      </c>
      <c r="C5" s="15" t="s">
        <v>37</v>
      </c>
      <c r="D5" s="50" t="s">
        <v>87</v>
      </c>
      <c r="E5" s="50" t="s">
        <v>76</v>
      </c>
      <c r="F5" s="15" t="s">
        <v>67</v>
      </c>
      <c r="G5" s="91" t="s">
        <v>88</v>
      </c>
      <c r="H5" s="15" t="s">
        <v>89</v>
      </c>
      <c r="I5" s="15" t="s">
        <v>90</v>
      </c>
      <c r="J5" s="51" t="s">
        <v>43</v>
      </c>
      <c r="K5" s="51" t="s">
        <v>57</v>
      </c>
      <c r="L5" s="51">
        <f t="shared" si="0"/>
        <v>30</v>
      </c>
      <c r="M5" s="51" t="str">
        <f t="shared" si="1"/>
        <v>Zona de riesgo extrema</v>
      </c>
      <c r="N5" s="52" t="str">
        <f t="shared" si="2"/>
        <v>Prevenir
Proteger
Transferir
Eliminar</v>
      </c>
      <c r="O5" s="15" t="s">
        <v>91</v>
      </c>
      <c r="P5" s="21" t="s">
        <v>46</v>
      </c>
      <c r="Q5" s="21" t="s">
        <v>47</v>
      </c>
      <c r="R5" s="21" t="s">
        <v>47</v>
      </c>
      <c r="S5" s="21" t="s">
        <v>48</v>
      </c>
      <c r="T5" s="21" t="s">
        <v>47</v>
      </c>
      <c r="U5" s="21" t="s">
        <v>47</v>
      </c>
      <c r="V5" s="21" t="s">
        <v>47</v>
      </c>
      <c r="W5" s="21">
        <f t="shared" si="3"/>
        <v>90</v>
      </c>
      <c r="X5" s="54" t="str">
        <f t="shared" ref="X5" si="7">IF(W5&lt;50,"No hay desplazamiento",IF(W5&gt;76,CONCATENATE("Baja 2 niveles de ",P5),CONCATENATE("Baja 1 nivel de ",P5)))</f>
        <v>Baja 2 niveles de Probabilidad</v>
      </c>
      <c r="Y5" s="51" t="s">
        <v>84</v>
      </c>
      <c r="Z5" s="51" t="s">
        <v>57</v>
      </c>
      <c r="AA5" s="51">
        <f t="shared" si="4"/>
        <v>10</v>
      </c>
      <c r="AB5" s="51" t="str">
        <f t="shared" si="5"/>
        <v>Zona de riesgo alta</v>
      </c>
      <c r="AC5" s="52" t="str">
        <f t="shared" si="6"/>
        <v>Prevenir
Proteger
Transferir</v>
      </c>
      <c r="AD5" s="15" t="s">
        <v>92</v>
      </c>
      <c r="AE5" s="15" t="s">
        <v>93</v>
      </c>
      <c r="AF5" s="83">
        <v>43769</v>
      </c>
      <c r="AG5" s="15" t="s">
        <v>94</v>
      </c>
      <c r="AH5" s="20" t="s">
        <v>248</v>
      </c>
      <c r="AI5" s="55">
        <v>44545</v>
      </c>
      <c r="AJ5" s="22"/>
    </row>
    <row r="6" spans="1:36" ht="99.75" x14ac:dyDescent="0.25">
      <c r="A6" s="15" t="s">
        <v>73</v>
      </c>
      <c r="B6" s="50" t="s">
        <v>74</v>
      </c>
      <c r="C6" s="50" t="s">
        <v>37</v>
      </c>
      <c r="D6" s="50" t="s">
        <v>75</v>
      </c>
      <c r="E6" s="50" t="s">
        <v>76</v>
      </c>
      <c r="F6" s="15" t="s">
        <v>77</v>
      </c>
      <c r="G6" s="91" t="s">
        <v>95</v>
      </c>
      <c r="H6" s="15" t="s">
        <v>79</v>
      </c>
      <c r="I6" s="15" t="s">
        <v>80</v>
      </c>
      <c r="J6" s="51" t="s">
        <v>81</v>
      </c>
      <c r="K6" s="51" t="s">
        <v>57</v>
      </c>
      <c r="L6" s="51">
        <f t="shared" si="0"/>
        <v>20</v>
      </c>
      <c r="M6" s="51" t="str">
        <f t="shared" si="1"/>
        <v>Zona de riesgo alta</v>
      </c>
      <c r="N6" s="52" t="str">
        <f t="shared" si="2"/>
        <v>Prevenir
Proteger
Transferir</v>
      </c>
      <c r="O6" s="21" t="s">
        <v>96</v>
      </c>
      <c r="P6" s="21" t="s">
        <v>46</v>
      </c>
      <c r="Q6" s="21" t="s">
        <v>47</v>
      </c>
      <c r="R6" s="21" t="s">
        <v>47</v>
      </c>
      <c r="S6" s="21" t="s">
        <v>97</v>
      </c>
      <c r="T6" s="21" t="s">
        <v>47</v>
      </c>
      <c r="U6" s="21" t="s">
        <v>47</v>
      </c>
      <c r="V6" s="21" t="s">
        <v>47</v>
      </c>
      <c r="W6" s="21">
        <f t="shared" si="3"/>
        <v>100</v>
      </c>
      <c r="X6" s="54" t="s">
        <v>83</v>
      </c>
      <c r="Y6" s="51" t="s">
        <v>84</v>
      </c>
      <c r="Z6" s="51" t="s">
        <v>57</v>
      </c>
      <c r="AA6" s="51">
        <f t="shared" si="4"/>
        <v>10</v>
      </c>
      <c r="AB6" s="51" t="str">
        <f t="shared" si="5"/>
        <v>Zona de riesgo alta</v>
      </c>
      <c r="AC6" s="52" t="str">
        <f t="shared" si="6"/>
        <v>Prevenir
Proteger
Transferir</v>
      </c>
      <c r="AD6" s="15" t="s">
        <v>98</v>
      </c>
      <c r="AE6" s="15" t="s">
        <v>86</v>
      </c>
      <c r="AF6" s="83">
        <v>44196</v>
      </c>
      <c r="AG6" s="15" t="s">
        <v>434</v>
      </c>
      <c r="AH6" s="20" t="s">
        <v>248</v>
      </c>
      <c r="AI6" s="55">
        <v>44545</v>
      </c>
      <c r="AJ6" s="50"/>
    </row>
    <row r="7" spans="1:36" ht="99.75" x14ac:dyDescent="0.25">
      <c r="A7" s="15" t="s">
        <v>73</v>
      </c>
      <c r="B7" s="50" t="s">
        <v>74</v>
      </c>
      <c r="C7" s="50" t="s">
        <v>37</v>
      </c>
      <c r="D7" s="50" t="s">
        <v>75</v>
      </c>
      <c r="E7" s="50" t="s">
        <v>76</v>
      </c>
      <c r="F7" s="15" t="s">
        <v>99</v>
      </c>
      <c r="G7" s="91" t="s">
        <v>100</v>
      </c>
      <c r="H7" s="15" t="s">
        <v>79</v>
      </c>
      <c r="I7" s="15" t="s">
        <v>80</v>
      </c>
      <c r="J7" s="51" t="s">
        <v>81</v>
      </c>
      <c r="K7" s="51" t="s">
        <v>49</v>
      </c>
      <c r="L7" s="51">
        <f t="shared" si="0"/>
        <v>5</v>
      </c>
      <c r="M7" s="51" t="str">
        <f t="shared" si="1"/>
        <v>Zona de riesgo moderada</v>
      </c>
      <c r="N7" s="52" t="str">
        <f t="shared" si="2"/>
        <v>Prevenir
Retener
Proteger</v>
      </c>
      <c r="O7" s="21" t="s">
        <v>96</v>
      </c>
      <c r="P7" s="21" t="s">
        <v>46</v>
      </c>
      <c r="Q7" s="21" t="s">
        <v>47</v>
      </c>
      <c r="R7" s="21" t="s">
        <v>47</v>
      </c>
      <c r="S7" s="21" t="s">
        <v>97</v>
      </c>
      <c r="T7" s="21" t="s">
        <v>47</v>
      </c>
      <c r="U7" s="21" t="s">
        <v>47</v>
      </c>
      <c r="V7" s="21" t="s">
        <v>47</v>
      </c>
      <c r="W7" s="21">
        <f t="shared" si="3"/>
        <v>100</v>
      </c>
      <c r="X7" s="54" t="s">
        <v>83</v>
      </c>
      <c r="Y7" s="51" t="s">
        <v>84</v>
      </c>
      <c r="Z7" s="51" t="s">
        <v>57</v>
      </c>
      <c r="AA7" s="51">
        <f t="shared" si="4"/>
        <v>10</v>
      </c>
      <c r="AB7" s="51" t="str">
        <f t="shared" si="5"/>
        <v>Zona de riesgo alta</v>
      </c>
      <c r="AC7" s="52" t="str">
        <f t="shared" si="6"/>
        <v>Prevenir
Proteger
Transferir</v>
      </c>
      <c r="AD7" s="15" t="s">
        <v>98</v>
      </c>
      <c r="AE7" s="15" t="s">
        <v>86</v>
      </c>
      <c r="AF7" s="83">
        <v>44196</v>
      </c>
      <c r="AG7" s="15" t="s">
        <v>434</v>
      </c>
      <c r="AH7" s="20" t="s">
        <v>248</v>
      </c>
      <c r="AI7" s="55">
        <v>44545</v>
      </c>
      <c r="AJ7" s="50"/>
    </row>
    <row r="8" spans="1:36" ht="99.75" x14ac:dyDescent="0.25">
      <c r="A8" s="15" t="s">
        <v>73</v>
      </c>
      <c r="B8" s="50" t="s">
        <v>74</v>
      </c>
      <c r="C8" s="50" t="s">
        <v>37</v>
      </c>
      <c r="D8" s="50" t="s">
        <v>101</v>
      </c>
      <c r="E8" s="50" t="s">
        <v>76</v>
      </c>
      <c r="F8" s="15" t="s">
        <v>102</v>
      </c>
      <c r="G8" s="91" t="s">
        <v>103</v>
      </c>
      <c r="H8" s="15" t="s">
        <v>79</v>
      </c>
      <c r="I8" s="15" t="s">
        <v>80</v>
      </c>
      <c r="J8" s="51" t="s">
        <v>43</v>
      </c>
      <c r="K8" s="51" t="s">
        <v>44</v>
      </c>
      <c r="L8" s="51">
        <f t="shared" si="0"/>
        <v>15</v>
      </c>
      <c r="M8" s="51" t="str">
        <f t="shared" si="1"/>
        <v>Zona de riesgo alta</v>
      </c>
      <c r="N8" s="52" t="str">
        <f t="shared" si="2"/>
        <v>Prevenir
Proteger
Transferir</v>
      </c>
      <c r="O8" s="21" t="s">
        <v>104</v>
      </c>
      <c r="P8" s="21" t="s">
        <v>46</v>
      </c>
      <c r="Q8" s="21" t="s">
        <v>47</v>
      </c>
      <c r="R8" s="21" t="s">
        <v>47</v>
      </c>
      <c r="S8" s="21" t="s">
        <v>48</v>
      </c>
      <c r="T8" s="21" t="s">
        <v>47</v>
      </c>
      <c r="U8" s="21" t="s">
        <v>47</v>
      </c>
      <c r="V8" s="21" t="s">
        <v>47</v>
      </c>
      <c r="W8" s="21">
        <f t="shared" si="3"/>
        <v>90</v>
      </c>
      <c r="X8" s="54" t="s">
        <v>83</v>
      </c>
      <c r="Y8" s="51" t="s">
        <v>81</v>
      </c>
      <c r="Z8" s="51" t="s">
        <v>49</v>
      </c>
      <c r="AA8" s="51">
        <f t="shared" si="4"/>
        <v>5</v>
      </c>
      <c r="AB8" s="51" t="str">
        <f t="shared" si="5"/>
        <v>Zona de riesgo moderada</v>
      </c>
      <c r="AC8" s="52" t="str">
        <f t="shared" si="6"/>
        <v>Prevenir
Retener
Proteger</v>
      </c>
      <c r="AD8" s="15" t="s">
        <v>98</v>
      </c>
      <c r="AE8" s="15" t="s">
        <v>86</v>
      </c>
      <c r="AF8" s="83">
        <v>44196</v>
      </c>
      <c r="AG8" s="15" t="s">
        <v>434</v>
      </c>
      <c r="AH8" s="20" t="s">
        <v>248</v>
      </c>
      <c r="AI8" s="55">
        <v>44545</v>
      </c>
      <c r="AJ8" s="50"/>
    </row>
    <row r="9" spans="1:36" ht="99.75" x14ac:dyDescent="0.25">
      <c r="A9" s="15" t="s">
        <v>73</v>
      </c>
      <c r="B9" s="50" t="s">
        <v>74</v>
      </c>
      <c r="C9" s="50" t="s">
        <v>37</v>
      </c>
      <c r="D9" s="50" t="s">
        <v>75</v>
      </c>
      <c r="E9" s="50" t="s">
        <v>76</v>
      </c>
      <c r="F9" s="15" t="s">
        <v>67</v>
      </c>
      <c r="G9" s="91" t="s">
        <v>105</v>
      </c>
      <c r="H9" s="15" t="s">
        <v>79</v>
      </c>
      <c r="I9" s="15" t="s">
        <v>106</v>
      </c>
      <c r="J9" s="51" t="s">
        <v>84</v>
      </c>
      <c r="K9" s="51" t="s">
        <v>44</v>
      </c>
      <c r="L9" s="51">
        <f t="shared" si="0"/>
        <v>5</v>
      </c>
      <c r="M9" s="51" t="str">
        <f t="shared" si="1"/>
        <v>Zona de riesgo moderada</v>
      </c>
      <c r="N9" s="52" t="str">
        <f t="shared" si="2"/>
        <v>Prevenir
Retener
Proteger</v>
      </c>
      <c r="O9" s="21" t="s">
        <v>96</v>
      </c>
      <c r="P9" s="21" t="s">
        <v>46</v>
      </c>
      <c r="Q9" s="21" t="s">
        <v>47</v>
      </c>
      <c r="R9" s="21" t="s">
        <v>47</v>
      </c>
      <c r="S9" s="21" t="s">
        <v>97</v>
      </c>
      <c r="T9" s="21" t="s">
        <v>47</v>
      </c>
      <c r="U9" s="21" t="s">
        <v>47</v>
      </c>
      <c r="V9" s="21" t="s">
        <v>47</v>
      </c>
      <c r="W9" s="21">
        <f t="shared" si="3"/>
        <v>100</v>
      </c>
      <c r="X9" s="54" t="s">
        <v>83</v>
      </c>
      <c r="Y9" s="51" t="s">
        <v>84</v>
      </c>
      <c r="Z9" s="51" t="s">
        <v>49</v>
      </c>
      <c r="AA9" s="52">
        <f t="shared" si="4"/>
        <v>2.5</v>
      </c>
      <c r="AB9" s="51" t="str">
        <f t="shared" si="5"/>
        <v>Zona de riesgo baja</v>
      </c>
      <c r="AC9" s="52" t="str">
        <f t="shared" si="6"/>
        <v>Aceptar</v>
      </c>
      <c r="AD9" s="15" t="s">
        <v>98</v>
      </c>
      <c r="AE9" s="15" t="s">
        <v>86</v>
      </c>
      <c r="AF9" s="83">
        <v>44196</v>
      </c>
      <c r="AG9" s="15" t="s">
        <v>434</v>
      </c>
      <c r="AH9" s="20" t="s">
        <v>248</v>
      </c>
      <c r="AI9" s="55">
        <v>44545</v>
      </c>
      <c r="AJ9" s="50"/>
    </row>
    <row r="10" spans="1:36" ht="99.75" x14ac:dyDescent="0.25">
      <c r="A10" s="15" t="s">
        <v>73</v>
      </c>
      <c r="B10" s="50" t="s">
        <v>74</v>
      </c>
      <c r="C10" s="50" t="s">
        <v>37</v>
      </c>
      <c r="D10" s="50" t="s">
        <v>75</v>
      </c>
      <c r="E10" s="50" t="s">
        <v>76</v>
      </c>
      <c r="F10" s="15" t="s">
        <v>67</v>
      </c>
      <c r="G10" s="91" t="s">
        <v>107</v>
      </c>
      <c r="H10" s="15" t="s">
        <v>79</v>
      </c>
      <c r="I10" s="15" t="s">
        <v>80</v>
      </c>
      <c r="J10" s="51" t="s">
        <v>43</v>
      </c>
      <c r="K10" s="51" t="s">
        <v>57</v>
      </c>
      <c r="L10" s="51">
        <f t="shared" si="0"/>
        <v>30</v>
      </c>
      <c r="M10" s="51" t="str">
        <f t="shared" si="1"/>
        <v>Zona de riesgo extrema</v>
      </c>
      <c r="N10" s="52" t="str">
        <f t="shared" si="2"/>
        <v>Prevenir
Proteger
Transferir
Eliminar</v>
      </c>
      <c r="O10" s="21" t="s">
        <v>96</v>
      </c>
      <c r="P10" s="21" t="s">
        <v>46</v>
      </c>
      <c r="Q10" s="21" t="s">
        <v>47</v>
      </c>
      <c r="R10" s="21" t="s">
        <v>47</v>
      </c>
      <c r="S10" s="21" t="s">
        <v>97</v>
      </c>
      <c r="T10" s="21" t="s">
        <v>47</v>
      </c>
      <c r="U10" s="21" t="s">
        <v>47</v>
      </c>
      <c r="V10" s="21" t="s">
        <v>47</v>
      </c>
      <c r="W10" s="21">
        <f t="shared" si="3"/>
        <v>100</v>
      </c>
      <c r="X10" s="54" t="s">
        <v>83</v>
      </c>
      <c r="Y10" s="51" t="s">
        <v>84</v>
      </c>
      <c r="Z10" s="51" t="s">
        <v>57</v>
      </c>
      <c r="AA10" s="52">
        <f t="shared" si="4"/>
        <v>10</v>
      </c>
      <c r="AB10" s="51" t="str">
        <f t="shared" si="5"/>
        <v>Zona de riesgo alta</v>
      </c>
      <c r="AC10" s="52" t="str">
        <f t="shared" si="6"/>
        <v>Prevenir
Proteger
Transferir</v>
      </c>
      <c r="AD10" s="15" t="s">
        <v>98</v>
      </c>
      <c r="AE10" s="15" t="s">
        <v>86</v>
      </c>
      <c r="AF10" s="83">
        <v>44196</v>
      </c>
      <c r="AG10" s="15" t="s">
        <v>434</v>
      </c>
      <c r="AH10" s="20" t="s">
        <v>248</v>
      </c>
      <c r="AI10" s="55">
        <v>44545</v>
      </c>
      <c r="AJ10" s="50"/>
    </row>
    <row r="11" spans="1:36" ht="99.75" x14ac:dyDescent="0.25">
      <c r="A11" s="15" t="s">
        <v>73</v>
      </c>
      <c r="B11" s="50" t="s">
        <v>74</v>
      </c>
      <c r="C11" s="50" t="s">
        <v>37</v>
      </c>
      <c r="D11" s="50" t="s">
        <v>75</v>
      </c>
      <c r="E11" s="50" t="s">
        <v>76</v>
      </c>
      <c r="F11" s="15" t="s">
        <v>67</v>
      </c>
      <c r="G11" s="91" t="s">
        <v>108</v>
      </c>
      <c r="H11" s="15" t="s">
        <v>79</v>
      </c>
      <c r="I11" s="15" t="s">
        <v>80</v>
      </c>
      <c r="J11" s="51" t="s">
        <v>84</v>
      </c>
      <c r="K11" s="51" t="s">
        <v>49</v>
      </c>
      <c r="L11" s="51">
        <f t="shared" si="0"/>
        <v>2.5</v>
      </c>
      <c r="M11" s="51" t="str">
        <f t="shared" si="1"/>
        <v>Zona de riesgo baja</v>
      </c>
      <c r="N11" s="52" t="str">
        <f t="shared" si="2"/>
        <v>Aceptar</v>
      </c>
      <c r="O11" s="21" t="s">
        <v>96</v>
      </c>
      <c r="P11" s="21" t="s">
        <v>46</v>
      </c>
      <c r="Q11" s="21" t="s">
        <v>109</v>
      </c>
      <c r="R11" s="21" t="s">
        <v>47</v>
      </c>
      <c r="S11" s="21" t="s">
        <v>48</v>
      </c>
      <c r="T11" s="21" t="s">
        <v>47</v>
      </c>
      <c r="U11" s="21" t="s">
        <v>47</v>
      </c>
      <c r="V11" s="21" t="s">
        <v>47</v>
      </c>
      <c r="W11" s="21">
        <f t="shared" si="3"/>
        <v>75</v>
      </c>
      <c r="X11" s="54" t="s">
        <v>83</v>
      </c>
      <c r="Y11" s="51" t="s">
        <v>84</v>
      </c>
      <c r="Z11" s="51" t="s">
        <v>49</v>
      </c>
      <c r="AA11" s="52">
        <f t="shared" si="4"/>
        <v>2.5</v>
      </c>
      <c r="AB11" s="51" t="str">
        <f t="shared" si="5"/>
        <v>Zona de riesgo baja</v>
      </c>
      <c r="AC11" s="52" t="str">
        <f t="shared" si="6"/>
        <v>Aceptar</v>
      </c>
      <c r="AD11" s="15" t="s">
        <v>98</v>
      </c>
      <c r="AE11" s="15" t="s">
        <v>86</v>
      </c>
      <c r="AF11" s="83">
        <v>44196</v>
      </c>
      <c r="AG11" s="15" t="s">
        <v>434</v>
      </c>
      <c r="AH11" s="20" t="s">
        <v>248</v>
      </c>
      <c r="AI11" s="55">
        <v>44545</v>
      </c>
      <c r="AJ11" s="50"/>
    </row>
    <row r="12" spans="1:36" ht="99.75" x14ac:dyDescent="0.25">
      <c r="A12" s="15" t="s">
        <v>73</v>
      </c>
      <c r="B12" s="50" t="s">
        <v>74</v>
      </c>
      <c r="C12" s="50" t="s">
        <v>37</v>
      </c>
      <c r="D12" s="50" t="s">
        <v>75</v>
      </c>
      <c r="E12" s="50" t="s">
        <v>76</v>
      </c>
      <c r="F12" s="15" t="s">
        <v>67</v>
      </c>
      <c r="G12" s="91" t="s">
        <v>110</v>
      </c>
      <c r="H12" s="15" t="s">
        <v>79</v>
      </c>
      <c r="I12" s="15" t="s">
        <v>80</v>
      </c>
      <c r="J12" s="51" t="s">
        <v>84</v>
      </c>
      <c r="K12" s="51" t="s">
        <v>57</v>
      </c>
      <c r="L12" s="51">
        <f t="shared" si="0"/>
        <v>10</v>
      </c>
      <c r="M12" s="51" t="str">
        <f t="shared" si="1"/>
        <v>Zona de riesgo alta</v>
      </c>
      <c r="N12" s="52" t="str">
        <f t="shared" si="2"/>
        <v>Prevenir
Proteger
Transferir</v>
      </c>
      <c r="O12" s="21" t="s">
        <v>96</v>
      </c>
      <c r="P12" s="21" t="s">
        <v>46</v>
      </c>
      <c r="Q12" s="21" t="s">
        <v>47</v>
      </c>
      <c r="R12" s="21" t="s">
        <v>47</v>
      </c>
      <c r="S12" s="21" t="s">
        <v>97</v>
      </c>
      <c r="T12" s="21" t="s">
        <v>47</v>
      </c>
      <c r="U12" s="21" t="s">
        <v>47</v>
      </c>
      <c r="V12" s="21" t="s">
        <v>47</v>
      </c>
      <c r="W12" s="51">
        <f t="shared" si="3"/>
        <v>100</v>
      </c>
      <c r="X12" s="54" t="s">
        <v>83</v>
      </c>
      <c r="Y12" s="51" t="s">
        <v>84</v>
      </c>
      <c r="Z12" s="51" t="s">
        <v>57</v>
      </c>
      <c r="AA12" s="52">
        <f t="shared" si="4"/>
        <v>10</v>
      </c>
      <c r="AB12" s="51" t="str">
        <f t="shared" si="5"/>
        <v>Zona de riesgo alta</v>
      </c>
      <c r="AC12" s="52" t="str">
        <f t="shared" si="6"/>
        <v>Prevenir
Proteger
Transferir</v>
      </c>
      <c r="AD12" s="15" t="s">
        <v>98</v>
      </c>
      <c r="AE12" s="15" t="s">
        <v>86</v>
      </c>
      <c r="AF12" s="83">
        <v>44196</v>
      </c>
      <c r="AG12" s="15" t="s">
        <v>434</v>
      </c>
      <c r="AH12" s="20" t="s">
        <v>248</v>
      </c>
      <c r="AI12" s="55">
        <v>44545</v>
      </c>
      <c r="AJ12" s="50"/>
    </row>
    <row r="13" spans="1:36" ht="99.75" x14ac:dyDescent="0.25">
      <c r="A13" s="15" t="s">
        <v>73</v>
      </c>
      <c r="B13" s="50" t="s">
        <v>74</v>
      </c>
      <c r="C13" s="50" t="s">
        <v>37</v>
      </c>
      <c r="D13" s="50" t="s">
        <v>75</v>
      </c>
      <c r="E13" s="50" t="s">
        <v>76</v>
      </c>
      <c r="F13" s="15" t="s">
        <v>77</v>
      </c>
      <c r="G13" s="91" t="s">
        <v>111</v>
      </c>
      <c r="H13" s="15" t="s">
        <v>79</v>
      </c>
      <c r="I13" s="15" t="s">
        <v>80</v>
      </c>
      <c r="J13" s="51" t="s">
        <v>81</v>
      </c>
      <c r="K13" s="51" t="s">
        <v>49</v>
      </c>
      <c r="L13" s="51">
        <f t="shared" si="0"/>
        <v>5</v>
      </c>
      <c r="M13" s="51" t="str">
        <f t="shared" si="1"/>
        <v>Zona de riesgo moderada</v>
      </c>
      <c r="N13" s="52" t="str">
        <f t="shared" si="2"/>
        <v>Prevenir
Retener
Proteger</v>
      </c>
      <c r="O13" s="21" t="s">
        <v>96</v>
      </c>
      <c r="P13" s="21" t="s">
        <v>46</v>
      </c>
      <c r="Q13" s="21" t="s">
        <v>47</v>
      </c>
      <c r="R13" s="21" t="s">
        <v>47</v>
      </c>
      <c r="S13" s="21" t="s">
        <v>48</v>
      </c>
      <c r="T13" s="21" t="s">
        <v>47</v>
      </c>
      <c r="U13" s="21" t="s">
        <v>47</v>
      </c>
      <c r="V13" s="54" t="s">
        <v>47</v>
      </c>
      <c r="W13" s="51">
        <f t="shared" si="3"/>
        <v>90</v>
      </c>
      <c r="X13" s="54" t="s">
        <v>83</v>
      </c>
      <c r="Y13" s="51" t="s">
        <v>81</v>
      </c>
      <c r="Z13" s="51" t="s">
        <v>49</v>
      </c>
      <c r="AA13" s="52">
        <f t="shared" si="4"/>
        <v>5</v>
      </c>
      <c r="AB13" s="51" t="str">
        <f t="shared" si="5"/>
        <v>Zona de riesgo moderada</v>
      </c>
      <c r="AC13" s="52" t="str">
        <f t="shared" si="6"/>
        <v>Prevenir
Retener
Proteger</v>
      </c>
      <c r="AD13" s="15" t="s">
        <v>98</v>
      </c>
      <c r="AE13" s="15" t="s">
        <v>86</v>
      </c>
      <c r="AF13" s="83">
        <v>44196</v>
      </c>
      <c r="AG13" s="15" t="s">
        <v>434</v>
      </c>
      <c r="AH13" s="20" t="s">
        <v>248</v>
      </c>
      <c r="AI13" s="55">
        <v>44545</v>
      </c>
      <c r="AJ13" s="50"/>
    </row>
    <row r="14" spans="1:36" ht="99.75" x14ac:dyDescent="0.25">
      <c r="A14" s="15" t="s">
        <v>73</v>
      </c>
      <c r="B14" s="50" t="s">
        <v>74</v>
      </c>
      <c r="C14" s="50" t="s">
        <v>37</v>
      </c>
      <c r="D14" s="50" t="s">
        <v>75</v>
      </c>
      <c r="E14" s="50" t="s">
        <v>76</v>
      </c>
      <c r="F14" s="15" t="s">
        <v>112</v>
      </c>
      <c r="G14" s="91" t="s">
        <v>113</v>
      </c>
      <c r="H14" s="15" t="s">
        <v>79</v>
      </c>
      <c r="I14" s="15" t="s">
        <v>80</v>
      </c>
      <c r="J14" s="51" t="s">
        <v>43</v>
      </c>
      <c r="K14" s="51" t="s">
        <v>49</v>
      </c>
      <c r="L14" s="51">
        <f t="shared" si="0"/>
        <v>7.5</v>
      </c>
      <c r="M14" s="51" t="str">
        <f t="shared" si="1"/>
        <v>Zona de riesgo moderada</v>
      </c>
      <c r="N14" s="52" t="str">
        <f t="shared" si="2"/>
        <v>Prevenir
Retener
Proteger</v>
      </c>
      <c r="O14" s="21" t="s">
        <v>96</v>
      </c>
      <c r="P14" s="21" t="s">
        <v>46</v>
      </c>
      <c r="Q14" s="21" t="s">
        <v>109</v>
      </c>
      <c r="R14" s="21" t="s">
        <v>47</v>
      </c>
      <c r="S14" s="21" t="s">
        <v>48</v>
      </c>
      <c r="T14" s="21" t="s">
        <v>47</v>
      </c>
      <c r="U14" s="21" t="s">
        <v>47</v>
      </c>
      <c r="V14" s="54" t="s">
        <v>47</v>
      </c>
      <c r="W14" s="51">
        <f t="shared" si="3"/>
        <v>75</v>
      </c>
      <c r="X14" s="54" t="s">
        <v>83</v>
      </c>
      <c r="Y14" s="51" t="s">
        <v>43</v>
      </c>
      <c r="Z14" s="51" t="s">
        <v>49</v>
      </c>
      <c r="AA14" s="52">
        <f t="shared" si="4"/>
        <v>7.5</v>
      </c>
      <c r="AB14" s="51" t="str">
        <f t="shared" si="5"/>
        <v>Zona de riesgo moderada</v>
      </c>
      <c r="AC14" s="52" t="str">
        <f t="shared" si="6"/>
        <v>Prevenir
Retener
Proteger</v>
      </c>
      <c r="AD14" s="15" t="s">
        <v>98</v>
      </c>
      <c r="AE14" s="15" t="s">
        <v>86</v>
      </c>
      <c r="AF14" s="83">
        <v>44196</v>
      </c>
      <c r="AG14" s="15" t="s">
        <v>434</v>
      </c>
      <c r="AH14" s="20" t="s">
        <v>248</v>
      </c>
      <c r="AI14" s="55">
        <v>44545</v>
      </c>
      <c r="AJ14" s="50"/>
    </row>
    <row r="15" spans="1:36" ht="99.75" x14ac:dyDescent="0.25">
      <c r="A15" s="15" t="s">
        <v>73</v>
      </c>
      <c r="B15" s="50" t="s">
        <v>74</v>
      </c>
      <c r="C15" s="50" t="s">
        <v>37</v>
      </c>
      <c r="D15" s="50" t="s">
        <v>75</v>
      </c>
      <c r="E15" s="50" t="s">
        <v>76</v>
      </c>
      <c r="F15" s="15" t="s">
        <v>67</v>
      </c>
      <c r="G15" s="91" t="s">
        <v>114</v>
      </c>
      <c r="H15" s="15" t="s">
        <v>79</v>
      </c>
      <c r="I15" s="15" t="s">
        <v>80</v>
      </c>
      <c r="J15" s="51" t="s">
        <v>84</v>
      </c>
      <c r="K15" s="51" t="s">
        <v>49</v>
      </c>
      <c r="L15" s="51">
        <f t="shared" si="0"/>
        <v>2.5</v>
      </c>
      <c r="M15" s="51" t="str">
        <f t="shared" si="1"/>
        <v>Zona de riesgo baja</v>
      </c>
      <c r="N15" s="52" t="str">
        <f t="shared" si="2"/>
        <v>Aceptar</v>
      </c>
      <c r="O15" s="21" t="s">
        <v>96</v>
      </c>
      <c r="P15" s="21" t="s">
        <v>46</v>
      </c>
      <c r="Q15" s="21" t="s">
        <v>47</v>
      </c>
      <c r="R15" s="21" t="s">
        <v>47</v>
      </c>
      <c r="S15" s="21" t="s">
        <v>97</v>
      </c>
      <c r="T15" s="21" t="s">
        <v>47</v>
      </c>
      <c r="U15" s="21" t="s">
        <v>47</v>
      </c>
      <c r="V15" s="54" t="s">
        <v>47</v>
      </c>
      <c r="W15" s="51">
        <f t="shared" si="3"/>
        <v>100</v>
      </c>
      <c r="X15" s="54" t="s">
        <v>83</v>
      </c>
      <c r="Y15" s="51" t="s">
        <v>84</v>
      </c>
      <c r="Z15" s="51" t="s">
        <v>49</v>
      </c>
      <c r="AA15" s="52">
        <f t="shared" si="4"/>
        <v>2.5</v>
      </c>
      <c r="AB15" s="51" t="str">
        <f t="shared" si="5"/>
        <v>Zona de riesgo baja</v>
      </c>
      <c r="AC15" s="52" t="str">
        <f t="shared" si="6"/>
        <v>Aceptar</v>
      </c>
      <c r="AD15" s="15" t="s">
        <v>98</v>
      </c>
      <c r="AE15" s="15" t="s">
        <v>86</v>
      </c>
      <c r="AF15" s="83">
        <v>44196</v>
      </c>
      <c r="AG15" s="15" t="s">
        <v>434</v>
      </c>
      <c r="AH15" s="20" t="s">
        <v>248</v>
      </c>
      <c r="AI15" s="55">
        <v>44545</v>
      </c>
      <c r="AJ15" s="50"/>
    </row>
    <row r="16" spans="1:36" ht="99.75" x14ac:dyDescent="0.25">
      <c r="A16" s="15" t="s">
        <v>73</v>
      </c>
      <c r="B16" s="50" t="s">
        <v>74</v>
      </c>
      <c r="C16" s="50" t="s">
        <v>37</v>
      </c>
      <c r="D16" s="50" t="s">
        <v>101</v>
      </c>
      <c r="E16" s="50" t="s">
        <v>115</v>
      </c>
      <c r="F16" s="15" t="s">
        <v>116</v>
      </c>
      <c r="G16" s="91" t="s">
        <v>117</v>
      </c>
      <c r="H16" s="15" t="s">
        <v>79</v>
      </c>
      <c r="I16" s="15" t="s">
        <v>80</v>
      </c>
      <c r="J16" s="51" t="s">
        <v>84</v>
      </c>
      <c r="K16" s="51" t="s">
        <v>49</v>
      </c>
      <c r="L16" s="51">
        <f t="shared" si="0"/>
        <v>2.5</v>
      </c>
      <c r="M16" s="51" t="str">
        <f t="shared" si="1"/>
        <v>Zona de riesgo baja</v>
      </c>
      <c r="N16" s="52" t="str">
        <f t="shared" si="2"/>
        <v>Aceptar</v>
      </c>
      <c r="O16" s="21" t="s">
        <v>96</v>
      </c>
      <c r="P16" s="21" t="s">
        <v>46</v>
      </c>
      <c r="Q16" s="21" t="s">
        <v>47</v>
      </c>
      <c r="R16" s="21" t="s">
        <v>47</v>
      </c>
      <c r="S16" s="21" t="s">
        <v>97</v>
      </c>
      <c r="T16" s="21" t="s">
        <v>47</v>
      </c>
      <c r="U16" s="21" t="s">
        <v>47</v>
      </c>
      <c r="V16" s="54" t="s">
        <v>47</v>
      </c>
      <c r="W16" s="51">
        <f t="shared" si="3"/>
        <v>100</v>
      </c>
      <c r="X16" s="54" t="s">
        <v>83</v>
      </c>
      <c r="Y16" s="51" t="s">
        <v>84</v>
      </c>
      <c r="Z16" s="51" t="s">
        <v>49</v>
      </c>
      <c r="AA16" s="52">
        <f t="shared" si="4"/>
        <v>2.5</v>
      </c>
      <c r="AB16" s="51" t="str">
        <f t="shared" si="5"/>
        <v>Zona de riesgo baja</v>
      </c>
      <c r="AC16" s="52" t="str">
        <f t="shared" si="6"/>
        <v>Aceptar</v>
      </c>
      <c r="AD16" s="15" t="s">
        <v>98</v>
      </c>
      <c r="AE16" s="15" t="s">
        <v>118</v>
      </c>
      <c r="AF16" s="83">
        <v>44196</v>
      </c>
      <c r="AG16" s="15" t="s">
        <v>434</v>
      </c>
      <c r="AH16" s="20" t="s">
        <v>248</v>
      </c>
      <c r="AI16" s="55">
        <v>44545</v>
      </c>
      <c r="AJ16" s="50"/>
    </row>
    <row r="17" spans="1:36" ht="99.75" x14ac:dyDescent="0.25">
      <c r="A17" s="15" t="s">
        <v>73</v>
      </c>
      <c r="B17" s="50" t="s">
        <v>74</v>
      </c>
      <c r="C17" s="50" t="s">
        <v>37</v>
      </c>
      <c r="D17" s="50" t="s">
        <v>101</v>
      </c>
      <c r="E17" s="50" t="s">
        <v>115</v>
      </c>
      <c r="F17" s="15" t="s">
        <v>119</v>
      </c>
      <c r="G17" s="91" t="s">
        <v>120</v>
      </c>
      <c r="H17" s="15" t="s">
        <v>79</v>
      </c>
      <c r="I17" s="15" t="s">
        <v>80</v>
      </c>
      <c r="J17" s="51" t="s">
        <v>84</v>
      </c>
      <c r="K17" s="51" t="s">
        <v>49</v>
      </c>
      <c r="L17" s="51">
        <f t="shared" si="0"/>
        <v>2.5</v>
      </c>
      <c r="M17" s="51" t="str">
        <f t="shared" si="1"/>
        <v>Zona de riesgo baja</v>
      </c>
      <c r="N17" s="52" t="str">
        <f t="shared" si="2"/>
        <v>Aceptar</v>
      </c>
      <c r="O17" s="21" t="s">
        <v>121</v>
      </c>
      <c r="P17" s="21" t="s">
        <v>46</v>
      </c>
      <c r="Q17" s="21" t="s">
        <v>47</v>
      </c>
      <c r="R17" s="21" t="s">
        <v>47</v>
      </c>
      <c r="S17" s="21" t="s">
        <v>97</v>
      </c>
      <c r="T17" s="21" t="s">
        <v>47</v>
      </c>
      <c r="U17" s="21" t="s">
        <v>47</v>
      </c>
      <c r="V17" s="54" t="s">
        <v>47</v>
      </c>
      <c r="W17" s="51">
        <f t="shared" si="3"/>
        <v>100</v>
      </c>
      <c r="X17" s="54" t="s">
        <v>83</v>
      </c>
      <c r="Y17" s="51" t="s">
        <v>84</v>
      </c>
      <c r="Z17" s="51" t="s">
        <v>49</v>
      </c>
      <c r="AA17" s="52">
        <f t="shared" si="4"/>
        <v>2.5</v>
      </c>
      <c r="AB17" s="51" t="str">
        <f t="shared" si="5"/>
        <v>Zona de riesgo baja</v>
      </c>
      <c r="AC17" s="52" t="str">
        <f t="shared" si="6"/>
        <v>Aceptar</v>
      </c>
      <c r="AD17" s="15" t="s">
        <v>98</v>
      </c>
      <c r="AE17" s="15" t="s">
        <v>118</v>
      </c>
      <c r="AF17" s="83">
        <v>44196</v>
      </c>
      <c r="AG17" s="15" t="s">
        <v>434</v>
      </c>
      <c r="AH17" s="20" t="s">
        <v>248</v>
      </c>
      <c r="AI17" s="55">
        <v>44545</v>
      </c>
      <c r="AJ17" s="50"/>
    </row>
    <row r="18" spans="1:36" ht="99.75" x14ac:dyDescent="0.25">
      <c r="A18" s="15" t="s">
        <v>73</v>
      </c>
      <c r="B18" s="50" t="s">
        <v>74</v>
      </c>
      <c r="C18" s="50" t="s">
        <v>37</v>
      </c>
      <c r="D18" s="50" t="s">
        <v>75</v>
      </c>
      <c r="E18" s="50" t="s">
        <v>76</v>
      </c>
      <c r="F18" s="15" t="s">
        <v>99</v>
      </c>
      <c r="G18" s="91" t="s">
        <v>122</v>
      </c>
      <c r="H18" s="15" t="s">
        <v>79</v>
      </c>
      <c r="I18" s="15" t="s">
        <v>80</v>
      </c>
      <c r="J18" s="51" t="s">
        <v>81</v>
      </c>
      <c r="K18" s="51" t="s">
        <v>49</v>
      </c>
      <c r="L18" s="51">
        <f t="shared" si="0"/>
        <v>5</v>
      </c>
      <c r="M18" s="51" t="str">
        <f t="shared" si="1"/>
        <v>Zona de riesgo moderada</v>
      </c>
      <c r="N18" s="52" t="str">
        <f t="shared" si="2"/>
        <v>Prevenir
Retener
Proteger</v>
      </c>
      <c r="O18" s="21" t="s">
        <v>96</v>
      </c>
      <c r="P18" s="21" t="s">
        <v>46</v>
      </c>
      <c r="Q18" s="21" t="s">
        <v>47</v>
      </c>
      <c r="R18" s="21" t="s">
        <v>47</v>
      </c>
      <c r="S18" s="21" t="s">
        <v>97</v>
      </c>
      <c r="T18" s="21" t="s">
        <v>47</v>
      </c>
      <c r="U18" s="21" t="s">
        <v>47</v>
      </c>
      <c r="V18" s="54" t="s">
        <v>47</v>
      </c>
      <c r="W18" s="51">
        <f t="shared" si="3"/>
        <v>100</v>
      </c>
      <c r="X18" s="54" t="s">
        <v>83</v>
      </c>
      <c r="Y18" s="51" t="s">
        <v>84</v>
      </c>
      <c r="Z18" s="51" t="s">
        <v>49</v>
      </c>
      <c r="AA18" s="52">
        <f t="shared" si="4"/>
        <v>2.5</v>
      </c>
      <c r="AB18" s="51" t="str">
        <f t="shared" si="5"/>
        <v>Zona de riesgo baja</v>
      </c>
      <c r="AC18" s="52" t="str">
        <f t="shared" si="6"/>
        <v>Aceptar</v>
      </c>
      <c r="AD18" s="15" t="s">
        <v>98</v>
      </c>
      <c r="AE18" s="15" t="s">
        <v>86</v>
      </c>
      <c r="AF18" s="83">
        <v>44196</v>
      </c>
      <c r="AG18" s="15" t="s">
        <v>434</v>
      </c>
      <c r="AH18" s="20" t="s">
        <v>248</v>
      </c>
      <c r="AI18" s="55">
        <v>44545</v>
      </c>
      <c r="AJ18" s="50"/>
    </row>
    <row r="19" spans="1:36" ht="99.75" x14ac:dyDescent="0.25">
      <c r="A19" s="15" t="s">
        <v>73</v>
      </c>
      <c r="B19" s="50" t="s">
        <v>74</v>
      </c>
      <c r="C19" s="50" t="s">
        <v>37</v>
      </c>
      <c r="D19" s="50" t="s">
        <v>75</v>
      </c>
      <c r="E19" s="50" t="s">
        <v>76</v>
      </c>
      <c r="F19" s="15" t="s">
        <v>99</v>
      </c>
      <c r="G19" s="91" t="s">
        <v>123</v>
      </c>
      <c r="H19" s="15" t="s">
        <v>79</v>
      </c>
      <c r="I19" s="15" t="s">
        <v>80</v>
      </c>
      <c r="J19" s="51" t="s">
        <v>84</v>
      </c>
      <c r="K19" s="51" t="s">
        <v>49</v>
      </c>
      <c r="L19" s="51">
        <f t="shared" si="0"/>
        <v>2.5</v>
      </c>
      <c r="M19" s="51" t="str">
        <f t="shared" si="1"/>
        <v>Zona de riesgo baja</v>
      </c>
      <c r="N19" s="52" t="str">
        <f t="shared" si="2"/>
        <v>Aceptar</v>
      </c>
      <c r="O19" s="21" t="s">
        <v>96</v>
      </c>
      <c r="P19" s="21" t="s">
        <v>46</v>
      </c>
      <c r="Q19" s="21" t="s">
        <v>47</v>
      </c>
      <c r="R19" s="21" t="s">
        <v>47</v>
      </c>
      <c r="S19" s="21" t="s">
        <v>97</v>
      </c>
      <c r="T19" s="21" t="s">
        <v>47</v>
      </c>
      <c r="U19" s="21" t="s">
        <v>47</v>
      </c>
      <c r="V19" s="54" t="s">
        <v>47</v>
      </c>
      <c r="W19" s="51">
        <f t="shared" si="3"/>
        <v>100</v>
      </c>
      <c r="X19" s="54" t="s">
        <v>83</v>
      </c>
      <c r="Y19" s="51" t="s">
        <v>84</v>
      </c>
      <c r="Z19" s="51" t="s">
        <v>49</v>
      </c>
      <c r="AA19" s="52">
        <f t="shared" si="4"/>
        <v>2.5</v>
      </c>
      <c r="AB19" s="51" t="str">
        <f t="shared" si="5"/>
        <v>Zona de riesgo baja</v>
      </c>
      <c r="AC19" s="52" t="str">
        <f t="shared" si="6"/>
        <v>Aceptar</v>
      </c>
      <c r="AD19" s="15" t="s">
        <v>98</v>
      </c>
      <c r="AE19" s="15" t="s">
        <v>86</v>
      </c>
      <c r="AF19" s="83">
        <v>44196</v>
      </c>
      <c r="AG19" s="15" t="s">
        <v>434</v>
      </c>
      <c r="AH19" s="20" t="s">
        <v>248</v>
      </c>
      <c r="AI19" s="55">
        <v>44545</v>
      </c>
      <c r="AJ19" s="50"/>
    </row>
    <row r="20" spans="1:36" ht="99.75" x14ac:dyDescent="0.25">
      <c r="A20" s="15" t="s">
        <v>73</v>
      </c>
      <c r="B20" s="50" t="s">
        <v>74</v>
      </c>
      <c r="C20" s="50" t="s">
        <v>37</v>
      </c>
      <c r="D20" s="50" t="s">
        <v>75</v>
      </c>
      <c r="E20" s="50" t="s">
        <v>76</v>
      </c>
      <c r="F20" s="15" t="s">
        <v>67</v>
      </c>
      <c r="G20" s="91" t="s">
        <v>124</v>
      </c>
      <c r="H20" s="15" t="s">
        <v>79</v>
      </c>
      <c r="I20" s="15" t="s">
        <v>80</v>
      </c>
      <c r="J20" s="51" t="s">
        <v>84</v>
      </c>
      <c r="K20" s="51" t="s">
        <v>125</v>
      </c>
      <c r="L20" s="51">
        <f t="shared" si="0"/>
        <v>1.25</v>
      </c>
      <c r="M20" s="51" t="str">
        <f t="shared" si="1"/>
        <v>Zona de riesgo baja</v>
      </c>
      <c r="N20" s="52" t="str">
        <f t="shared" si="2"/>
        <v>Aceptar</v>
      </c>
      <c r="O20" s="21" t="s">
        <v>96</v>
      </c>
      <c r="P20" s="21" t="s">
        <v>46</v>
      </c>
      <c r="Q20" s="21" t="s">
        <v>47</v>
      </c>
      <c r="R20" s="21" t="s">
        <v>47</v>
      </c>
      <c r="S20" s="21" t="s">
        <v>97</v>
      </c>
      <c r="T20" s="21" t="s">
        <v>47</v>
      </c>
      <c r="U20" s="21" t="s">
        <v>47</v>
      </c>
      <c r="V20" s="54" t="s">
        <v>47</v>
      </c>
      <c r="W20" s="51">
        <f t="shared" si="3"/>
        <v>100</v>
      </c>
      <c r="X20" s="54" t="s">
        <v>83</v>
      </c>
      <c r="Y20" s="51" t="s">
        <v>84</v>
      </c>
      <c r="Z20" s="51" t="s">
        <v>125</v>
      </c>
      <c r="AA20" s="52">
        <f t="shared" si="4"/>
        <v>1.25</v>
      </c>
      <c r="AB20" s="51" t="str">
        <f t="shared" si="5"/>
        <v>Zona de riesgo baja</v>
      </c>
      <c r="AC20" s="52" t="str">
        <f t="shared" si="6"/>
        <v>Aceptar</v>
      </c>
      <c r="AD20" s="15" t="s">
        <v>98</v>
      </c>
      <c r="AE20" s="15" t="s">
        <v>86</v>
      </c>
      <c r="AF20" s="83">
        <v>44196</v>
      </c>
      <c r="AG20" s="15" t="s">
        <v>434</v>
      </c>
      <c r="AH20" s="20" t="s">
        <v>248</v>
      </c>
      <c r="AI20" s="55">
        <v>44545</v>
      </c>
      <c r="AJ20" s="50"/>
    </row>
    <row r="21" spans="1:36" ht="99.75" x14ac:dyDescent="0.25">
      <c r="A21" s="15" t="s">
        <v>73</v>
      </c>
      <c r="B21" s="50" t="s">
        <v>74</v>
      </c>
      <c r="C21" s="50" t="s">
        <v>37</v>
      </c>
      <c r="D21" s="50" t="s">
        <v>75</v>
      </c>
      <c r="E21" s="50" t="s">
        <v>76</v>
      </c>
      <c r="F21" s="15" t="s">
        <v>77</v>
      </c>
      <c r="G21" s="91" t="s">
        <v>126</v>
      </c>
      <c r="H21" s="15" t="s">
        <v>79</v>
      </c>
      <c r="I21" s="15" t="s">
        <v>80</v>
      </c>
      <c r="J21" s="51" t="s">
        <v>81</v>
      </c>
      <c r="K21" s="51" t="s">
        <v>49</v>
      </c>
      <c r="L21" s="51">
        <f t="shared" si="0"/>
        <v>5</v>
      </c>
      <c r="M21" s="51" t="str">
        <f t="shared" si="1"/>
        <v>Zona de riesgo moderada</v>
      </c>
      <c r="N21" s="52" t="str">
        <f t="shared" si="2"/>
        <v>Prevenir
Retener
Proteger</v>
      </c>
      <c r="O21" s="21" t="s">
        <v>96</v>
      </c>
      <c r="P21" s="21" t="s">
        <v>46</v>
      </c>
      <c r="Q21" s="21" t="s">
        <v>47</v>
      </c>
      <c r="R21" s="21" t="s">
        <v>47</v>
      </c>
      <c r="S21" s="21" t="s">
        <v>97</v>
      </c>
      <c r="T21" s="21" t="s">
        <v>47</v>
      </c>
      <c r="U21" s="21" t="s">
        <v>47</v>
      </c>
      <c r="V21" s="54" t="s">
        <v>47</v>
      </c>
      <c r="W21" s="51">
        <f t="shared" si="3"/>
        <v>100</v>
      </c>
      <c r="X21" s="54" t="s">
        <v>83</v>
      </c>
      <c r="Y21" s="51" t="s">
        <v>84</v>
      </c>
      <c r="Z21" s="51" t="s">
        <v>49</v>
      </c>
      <c r="AA21" s="52">
        <f t="shared" si="4"/>
        <v>2.5</v>
      </c>
      <c r="AB21" s="51" t="str">
        <f t="shared" si="5"/>
        <v>Zona de riesgo baja</v>
      </c>
      <c r="AC21" s="52" t="str">
        <f t="shared" si="6"/>
        <v>Aceptar</v>
      </c>
      <c r="AD21" s="15" t="s">
        <v>98</v>
      </c>
      <c r="AE21" s="15" t="s">
        <v>86</v>
      </c>
      <c r="AF21" s="83">
        <v>44196</v>
      </c>
      <c r="AG21" s="15" t="s">
        <v>434</v>
      </c>
      <c r="AH21" s="20" t="s">
        <v>248</v>
      </c>
      <c r="AI21" s="55">
        <v>44545</v>
      </c>
      <c r="AJ21" s="50"/>
    </row>
    <row r="22" spans="1:36" ht="99.75" x14ac:dyDescent="0.25">
      <c r="A22" s="15" t="s">
        <v>73</v>
      </c>
      <c r="B22" s="50" t="s">
        <v>74</v>
      </c>
      <c r="C22" s="50" t="s">
        <v>37</v>
      </c>
      <c r="D22" s="50" t="s">
        <v>75</v>
      </c>
      <c r="E22" s="50" t="s">
        <v>76</v>
      </c>
      <c r="F22" s="15" t="s">
        <v>77</v>
      </c>
      <c r="G22" s="91" t="s">
        <v>127</v>
      </c>
      <c r="H22" s="15" t="s">
        <v>79</v>
      </c>
      <c r="I22" s="15" t="s">
        <v>80</v>
      </c>
      <c r="J22" s="51" t="s">
        <v>84</v>
      </c>
      <c r="K22" s="51" t="s">
        <v>44</v>
      </c>
      <c r="L22" s="51">
        <f t="shared" si="0"/>
        <v>5</v>
      </c>
      <c r="M22" s="51" t="str">
        <f t="shared" si="1"/>
        <v>Zona de riesgo moderada</v>
      </c>
      <c r="N22" s="52" t="str">
        <f t="shared" si="2"/>
        <v>Prevenir
Retener
Proteger</v>
      </c>
      <c r="O22" s="21" t="s">
        <v>128</v>
      </c>
      <c r="P22" s="21" t="s">
        <v>46</v>
      </c>
      <c r="Q22" s="21" t="s">
        <v>47</v>
      </c>
      <c r="R22" s="21" t="s">
        <v>47</v>
      </c>
      <c r="S22" s="21" t="s">
        <v>48</v>
      </c>
      <c r="T22" s="21" t="s">
        <v>47</v>
      </c>
      <c r="U22" s="21" t="s">
        <v>47</v>
      </c>
      <c r="V22" s="54" t="s">
        <v>47</v>
      </c>
      <c r="W22" s="51">
        <f t="shared" si="3"/>
        <v>90</v>
      </c>
      <c r="X22" s="54" t="s">
        <v>83</v>
      </c>
      <c r="Y22" s="51" t="s">
        <v>84</v>
      </c>
      <c r="Z22" s="51" t="s">
        <v>44</v>
      </c>
      <c r="AA22" s="52">
        <f t="shared" si="4"/>
        <v>5</v>
      </c>
      <c r="AB22" s="51" t="str">
        <f t="shared" si="5"/>
        <v>Zona de riesgo moderada</v>
      </c>
      <c r="AC22" s="52" t="str">
        <f t="shared" si="6"/>
        <v>Prevenir
Retener
Proteger</v>
      </c>
      <c r="AD22" s="15" t="s">
        <v>129</v>
      </c>
      <c r="AE22" s="15" t="s">
        <v>86</v>
      </c>
      <c r="AF22" s="83">
        <v>44196</v>
      </c>
      <c r="AG22" s="15" t="s">
        <v>434</v>
      </c>
      <c r="AH22" s="20" t="s">
        <v>248</v>
      </c>
      <c r="AI22" s="55">
        <v>44545</v>
      </c>
      <c r="AJ22" s="50"/>
    </row>
    <row r="23" spans="1:36" ht="99.75" x14ac:dyDescent="0.25">
      <c r="A23" s="15" t="s">
        <v>73</v>
      </c>
      <c r="B23" s="50" t="s">
        <v>74</v>
      </c>
      <c r="C23" s="50" t="s">
        <v>37</v>
      </c>
      <c r="D23" s="50" t="s">
        <v>75</v>
      </c>
      <c r="E23" s="50" t="s">
        <v>130</v>
      </c>
      <c r="F23" s="15" t="s">
        <v>67</v>
      </c>
      <c r="G23" s="91" t="s">
        <v>131</v>
      </c>
      <c r="H23" s="15" t="s">
        <v>79</v>
      </c>
      <c r="I23" s="15" t="s">
        <v>80</v>
      </c>
      <c r="J23" s="51" t="s">
        <v>43</v>
      </c>
      <c r="K23" s="51" t="s">
        <v>44</v>
      </c>
      <c r="L23" s="51">
        <f t="shared" si="0"/>
        <v>15</v>
      </c>
      <c r="M23" s="51" t="str">
        <f t="shared" si="1"/>
        <v>Zona de riesgo alta</v>
      </c>
      <c r="N23" s="52" t="str">
        <f t="shared" si="2"/>
        <v>Prevenir
Proteger
Transferir</v>
      </c>
      <c r="O23" s="21" t="s">
        <v>132</v>
      </c>
      <c r="P23" s="21" t="s">
        <v>46</v>
      </c>
      <c r="Q23" s="21" t="s">
        <v>47</v>
      </c>
      <c r="R23" s="21" t="s">
        <v>47</v>
      </c>
      <c r="S23" s="21" t="s">
        <v>48</v>
      </c>
      <c r="T23" s="21" t="s">
        <v>47</v>
      </c>
      <c r="U23" s="21" t="s">
        <v>47</v>
      </c>
      <c r="V23" s="54" t="s">
        <v>47</v>
      </c>
      <c r="W23" s="51">
        <f t="shared" si="3"/>
        <v>90</v>
      </c>
      <c r="X23" s="54" t="s">
        <v>83</v>
      </c>
      <c r="Y23" s="51" t="s">
        <v>43</v>
      </c>
      <c r="Z23" s="51" t="s">
        <v>44</v>
      </c>
      <c r="AA23" s="52">
        <f t="shared" si="4"/>
        <v>15</v>
      </c>
      <c r="AB23" s="51" t="str">
        <f t="shared" si="5"/>
        <v>Zona de riesgo alta</v>
      </c>
      <c r="AC23" s="52" t="str">
        <f t="shared" si="6"/>
        <v>Prevenir
Proteger
Transferir</v>
      </c>
      <c r="AD23" s="15" t="s">
        <v>133</v>
      </c>
      <c r="AE23" s="15" t="s">
        <v>134</v>
      </c>
      <c r="AF23" s="83">
        <v>44196</v>
      </c>
      <c r="AG23" s="15" t="s">
        <v>434</v>
      </c>
      <c r="AH23" s="20" t="s">
        <v>248</v>
      </c>
      <c r="AI23" s="55">
        <v>44545</v>
      </c>
      <c r="AJ23" s="50"/>
    </row>
    <row r="24" spans="1:36" ht="99.75" x14ac:dyDescent="0.25">
      <c r="A24" s="15" t="s">
        <v>73</v>
      </c>
      <c r="B24" s="50" t="s">
        <v>74</v>
      </c>
      <c r="C24" s="50" t="s">
        <v>37</v>
      </c>
      <c r="D24" s="50" t="s">
        <v>75</v>
      </c>
      <c r="E24" s="50" t="s">
        <v>135</v>
      </c>
      <c r="F24" s="15" t="s">
        <v>52</v>
      </c>
      <c r="G24" s="91" t="s">
        <v>136</v>
      </c>
      <c r="H24" s="15" t="s">
        <v>79</v>
      </c>
      <c r="I24" s="15" t="s">
        <v>80</v>
      </c>
      <c r="J24" s="51" t="s">
        <v>43</v>
      </c>
      <c r="K24" s="51" t="s">
        <v>44</v>
      </c>
      <c r="L24" s="51">
        <f t="shared" si="0"/>
        <v>15</v>
      </c>
      <c r="M24" s="51" t="str">
        <f t="shared" si="1"/>
        <v>Zona de riesgo alta</v>
      </c>
      <c r="N24" s="52" t="str">
        <f t="shared" si="2"/>
        <v>Prevenir
Proteger
Transferir</v>
      </c>
      <c r="O24" s="21" t="s">
        <v>137</v>
      </c>
      <c r="P24" s="21" t="s">
        <v>46</v>
      </c>
      <c r="Q24" s="21" t="s">
        <v>47</v>
      </c>
      <c r="R24" s="21" t="s">
        <v>47</v>
      </c>
      <c r="S24" s="21" t="s">
        <v>48</v>
      </c>
      <c r="T24" s="21" t="s">
        <v>47</v>
      </c>
      <c r="U24" s="21" t="s">
        <v>47</v>
      </c>
      <c r="V24" s="54" t="s">
        <v>47</v>
      </c>
      <c r="W24" s="51">
        <f t="shared" si="3"/>
        <v>90</v>
      </c>
      <c r="X24" s="54" t="s">
        <v>83</v>
      </c>
      <c r="Y24" s="51" t="s">
        <v>43</v>
      </c>
      <c r="Z24" s="51" t="s">
        <v>44</v>
      </c>
      <c r="AA24" s="52">
        <f t="shared" si="4"/>
        <v>15</v>
      </c>
      <c r="AB24" s="51" t="str">
        <f t="shared" si="5"/>
        <v>Zona de riesgo alta</v>
      </c>
      <c r="AC24" s="52" t="str">
        <f t="shared" si="6"/>
        <v>Prevenir
Proteger
Transferir</v>
      </c>
      <c r="AD24" s="15" t="s">
        <v>129</v>
      </c>
      <c r="AE24" s="57" t="s">
        <v>86</v>
      </c>
      <c r="AF24" s="83">
        <v>44196</v>
      </c>
      <c r="AG24" s="15" t="s">
        <v>434</v>
      </c>
      <c r="AH24" s="20" t="s">
        <v>248</v>
      </c>
      <c r="AI24" s="55">
        <v>44545</v>
      </c>
      <c r="AJ24" s="50"/>
    </row>
    <row r="25" spans="1:36" ht="99.75" x14ac:dyDescent="0.25">
      <c r="A25" s="15" t="s">
        <v>73</v>
      </c>
      <c r="B25" s="50" t="s">
        <v>74</v>
      </c>
      <c r="C25" s="50" t="s">
        <v>37</v>
      </c>
      <c r="D25" s="50" t="s">
        <v>75</v>
      </c>
      <c r="E25" s="50" t="s">
        <v>115</v>
      </c>
      <c r="F25" s="15" t="s">
        <v>67</v>
      </c>
      <c r="G25" s="91" t="s">
        <v>138</v>
      </c>
      <c r="H25" s="15" t="s">
        <v>79</v>
      </c>
      <c r="I25" s="15" t="s">
        <v>80</v>
      </c>
      <c r="J25" s="51" t="s">
        <v>84</v>
      </c>
      <c r="K25" s="51" t="s">
        <v>49</v>
      </c>
      <c r="L25" s="51">
        <f t="shared" si="0"/>
        <v>2.5</v>
      </c>
      <c r="M25" s="51" t="str">
        <f t="shared" si="1"/>
        <v>Zona de riesgo baja</v>
      </c>
      <c r="N25" s="52" t="str">
        <f t="shared" si="2"/>
        <v>Aceptar</v>
      </c>
      <c r="O25" s="21" t="s">
        <v>139</v>
      </c>
      <c r="P25" s="21" t="s">
        <v>46</v>
      </c>
      <c r="Q25" s="21" t="s">
        <v>47</v>
      </c>
      <c r="R25" s="21" t="s">
        <v>47</v>
      </c>
      <c r="S25" s="21" t="s">
        <v>48</v>
      </c>
      <c r="T25" s="21" t="s">
        <v>47</v>
      </c>
      <c r="U25" s="21" t="s">
        <v>47</v>
      </c>
      <c r="V25" s="54" t="s">
        <v>47</v>
      </c>
      <c r="W25" s="51">
        <f t="shared" si="3"/>
        <v>90</v>
      </c>
      <c r="X25" s="54" t="s">
        <v>83</v>
      </c>
      <c r="Y25" s="51" t="s">
        <v>84</v>
      </c>
      <c r="Z25" s="51" t="s">
        <v>49</v>
      </c>
      <c r="AA25" s="52">
        <f t="shared" si="4"/>
        <v>2.5</v>
      </c>
      <c r="AB25" s="51" t="str">
        <f t="shared" si="5"/>
        <v>Zona de riesgo baja</v>
      </c>
      <c r="AC25" s="52" t="str">
        <f t="shared" si="6"/>
        <v>Aceptar</v>
      </c>
      <c r="AD25" s="15" t="s">
        <v>98</v>
      </c>
      <c r="AE25" s="15" t="s">
        <v>118</v>
      </c>
      <c r="AF25" s="83">
        <v>44196</v>
      </c>
      <c r="AG25" s="15" t="s">
        <v>434</v>
      </c>
      <c r="AH25" s="20" t="s">
        <v>248</v>
      </c>
      <c r="AI25" s="55">
        <v>44545</v>
      </c>
      <c r="AJ25" s="50"/>
    </row>
    <row r="26" spans="1:36" ht="99.75" x14ac:dyDescent="0.25">
      <c r="A26" s="15" t="s">
        <v>73</v>
      </c>
      <c r="B26" s="50" t="s">
        <v>74</v>
      </c>
      <c r="C26" s="50" t="s">
        <v>37</v>
      </c>
      <c r="D26" s="50" t="s">
        <v>75</v>
      </c>
      <c r="E26" s="50" t="s">
        <v>115</v>
      </c>
      <c r="F26" s="15" t="s">
        <v>67</v>
      </c>
      <c r="G26" s="91" t="s">
        <v>140</v>
      </c>
      <c r="H26" s="15" t="s">
        <v>79</v>
      </c>
      <c r="I26" s="15" t="s">
        <v>80</v>
      </c>
      <c r="J26" s="51" t="s">
        <v>43</v>
      </c>
      <c r="K26" s="51" t="s">
        <v>49</v>
      </c>
      <c r="L26" s="51">
        <f t="shared" si="0"/>
        <v>7.5</v>
      </c>
      <c r="M26" s="51" t="str">
        <f t="shared" si="1"/>
        <v>Zona de riesgo moderada</v>
      </c>
      <c r="N26" s="52" t="str">
        <f t="shared" si="2"/>
        <v>Prevenir
Retener
Proteger</v>
      </c>
      <c r="O26" s="21" t="s">
        <v>137</v>
      </c>
      <c r="P26" s="21" t="s">
        <v>46</v>
      </c>
      <c r="Q26" s="21" t="s">
        <v>47</v>
      </c>
      <c r="R26" s="21" t="s">
        <v>47</v>
      </c>
      <c r="S26" s="21" t="s">
        <v>48</v>
      </c>
      <c r="T26" s="21" t="s">
        <v>47</v>
      </c>
      <c r="U26" s="21" t="s">
        <v>47</v>
      </c>
      <c r="V26" s="54" t="s">
        <v>47</v>
      </c>
      <c r="W26" s="51">
        <f t="shared" si="3"/>
        <v>90</v>
      </c>
      <c r="X26" s="54" t="s">
        <v>83</v>
      </c>
      <c r="Y26" s="51" t="s">
        <v>43</v>
      </c>
      <c r="Z26" s="51" t="s">
        <v>49</v>
      </c>
      <c r="AA26" s="52">
        <f t="shared" si="4"/>
        <v>7.5</v>
      </c>
      <c r="AB26" s="51" t="str">
        <f t="shared" si="5"/>
        <v>Zona de riesgo moderada</v>
      </c>
      <c r="AC26" s="52" t="str">
        <f t="shared" si="6"/>
        <v>Prevenir
Retener
Proteger</v>
      </c>
      <c r="AD26" s="15" t="s">
        <v>129</v>
      </c>
      <c r="AE26" s="15" t="s">
        <v>118</v>
      </c>
      <c r="AF26" s="83">
        <v>44196</v>
      </c>
      <c r="AG26" s="15" t="s">
        <v>434</v>
      </c>
      <c r="AH26" s="20" t="s">
        <v>248</v>
      </c>
      <c r="AI26" s="55">
        <v>44545</v>
      </c>
      <c r="AJ26" s="50"/>
    </row>
    <row r="27" spans="1:36" ht="99.75" x14ac:dyDescent="0.25">
      <c r="A27" s="15" t="s">
        <v>73</v>
      </c>
      <c r="B27" s="50" t="s">
        <v>74</v>
      </c>
      <c r="C27" s="50" t="s">
        <v>37</v>
      </c>
      <c r="D27" s="50" t="s">
        <v>75</v>
      </c>
      <c r="E27" s="50" t="s">
        <v>141</v>
      </c>
      <c r="F27" s="15" t="s">
        <v>112</v>
      </c>
      <c r="G27" s="91" t="s">
        <v>142</v>
      </c>
      <c r="H27" s="15" t="s">
        <v>79</v>
      </c>
      <c r="I27" s="15" t="s">
        <v>80</v>
      </c>
      <c r="J27" s="51" t="s">
        <v>84</v>
      </c>
      <c r="K27" s="51" t="s">
        <v>49</v>
      </c>
      <c r="L27" s="51">
        <f t="shared" si="0"/>
        <v>2.5</v>
      </c>
      <c r="M27" s="51" t="str">
        <f t="shared" si="1"/>
        <v>Zona de riesgo baja</v>
      </c>
      <c r="N27" s="52" t="str">
        <f t="shared" si="2"/>
        <v>Aceptar</v>
      </c>
      <c r="O27" s="21" t="s">
        <v>96</v>
      </c>
      <c r="P27" s="21" t="s">
        <v>46</v>
      </c>
      <c r="Q27" s="21" t="s">
        <v>47</v>
      </c>
      <c r="R27" s="21" t="s">
        <v>47</v>
      </c>
      <c r="S27" s="21" t="s">
        <v>97</v>
      </c>
      <c r="T27" s="21" t="s">
        <v>47</v>
      </c>
      <c r="U27" s="21" t="s">
        <v>47</v>
      </c>
      <c r="V27" s="54" t="s">
        <v>47</v>
      </c>
      <c r="W27" s="51">
        <f t="shared" si="3"/>
        <v>100</v>
      </c>
      <c r="X27" s="54" t="s">
        <v>83</v>
      </c>
      <c r="Y27" s="51" t="s">
        <v>84</v>
      </c>
      <c r="Z27" s="51" t="s">
        <v>49</v>
      </c>
      <c r="AA27" s="52">
        <f t="shared" si="4"/>
        <v>2.5</v>
      </c>
      <c r="AB27" s="51" t="str">
        <f t="shared" si="5"/>
        <v>Zona de riesgo baja</v>
      </c>
      <c r="AC27" s="52" t="str">
        <f t="shared" si="6"/>
        <v>Aceptar</v>
      </c>
      <c r="AD27" s="15" t="s">
        <v>98</v>
      </c>
      <c r="AE27" s="15" t="s">
        <v>86</v>
      </c>
      <c r="AF27" s="83">
        <v>44196</v>
      </c>
      <c r="AG27" s="15" t="s">
        <v>434</v>
      </c>
      <c r="AH27" s="20" t="s">
        <v>248</v>
      </c>
      <c r="AI27" s="55">
        <v>44545</v>
      </c>
      <c r="AJ27" s="50"/>
    </row>
    <row r="28" spans="1:36" ht="100.5" customHeight="1" x14ac:dyDescent="0.25">
      <c r="A28" s="15" t="s">
        <v>73</v>
      </c>
      <c r="B28" s="50" t="s">
        <v>74</v>
      </c>
      <c r="C28" s="50" t="s">
        <v>37</v>
      </c>
      <c r="D28" s="50" t="s">
        <v>75</v>
      </c>
      <c r="E28" s="50" t="s">
        <v>135</v>
      </c>
      <c r="F28" s="15" t="s">
        <v>112</v>
      </c>
      <c r="G28" s="91" t="s">
        <v>143</v>
      </c>
      <c r="H28" s="15" t="s">
        <v>79</v>
      </c>
      <c r="I28" s="15" t="s">
        <v>80</v>
      </c>
      <c r="J28" s="51" t="s">
        <v>84</v>
      </c>
      <c r="K28" s="51" t="s">
        <v>49</v>
      </c>
      <c r="L28" s="51">
        <f t="shared" si="0"/>
        <v>2.5</v>
      </c>
      <c r="M28" s="51" t="str">
        <f t="shared" si="1"/>
        <v>Zona de riesgo baja</v>
      </c>
      <c r="N28" s="52" t="str">
        <f t="shared" si="2"/>
        <v>Aceptar</v>
      </c>
      <c r="O28" s="21" t="s">
        <v>96</v>
      </c>
      <c r="P28" s="21" t="s">
        <v>46</v>
      </c>
      <c r="Q28" s="21" t="s">
        <v>47</v>
      </c>
      <c r="R28" s="21" t="s">
        <v>47</v>
      </c>
      <c r="S28" s="21" t="s">
        <v>97</v>
      </c>
      <c r="T28" s="21" t="s">
        <v>47</v>
      </c>
      <c r="U28" s="21">
        <v>0</v>
      </c>
      <c r="V28" s="54" t="s">
        <v>47</v>
      </c>
      <c r="W28" s="51">
        <f t="shared" si="3"/>
        <v>90</v>
      </c>
      <c r="X28" s="54" t="s">
        <v>83</v>
      </c>
      <c r="Y28" s="51" t="s">
        <v>84</v>
      </c>
      <c r="Z28" s="51" t="s">
        <v>49</v>
      </c>
      <c r="AA28" s="52">
        <f t="shared" si="4"/>
        <v>2.5</v>
      </c>
      <c r="AB28" s="51" t="str">
        <f t="shared" si="5"/>
        <v>Zona de riesgo baja</v>
      </c>
      <c r="AC28" s="52" t="str">
        <f t="shared" si="6"/>
        <v>Aceptar</v>
      </c>
      <c r="AD28" s="15" t="s">
        <v>98</v>
      </c>
      <c r="AE28" s="15" t="s">
        <v>86</v>
      </c>
      <c r="AF28" s="83">
        <v>44196</v>
      </c>
      <c r="AG28" s="15" t="s">
        <v>434</v>
      </c>
      <c r="AH28" s="20" t="s">
        <v>248</v>
      </c>
      <c r="AI28" s="55">
        <v>44545</v>
      </c>
      <c r="AJ28" s="50"/>
    </row>
    <row r="29" spans="1:36" ht="99.75" x14ac:dyDescent="0.25">
      <c r="A29" s="15" t="s">
        <v>73</v>
      </c>
      <c r="B29" s="50" t="s">
        <v>74</v>
      </c>
      <c r="C29" s="50" t="s">
        <v>37</v>
      </c>
      <c r="D29" s="50" t="s">
        <v>75</v>
      </c>
      <c r="E29" s="50" t="s">
        <v>135</v>
      </c>
      <c r="F29" s="15" t="s">
        <v>77</v>
      </c>
      <c r="G29" s="91" t="s">
        <v>144</v>
      </c>
      <c r="H29" s="15" t="s">
        <v>79</v>
      </c>
      <c r="I29" s="15" t="s">
        <v>80</v>
      </c>
      <c r="J29" s="51" t="s">
        <v>56</v>
      </c>
      <c r="K29" s="51" t="s">
        <v>49</v>
      </c>
      <c r="L29" s="51">
        <f t="shared" si="0"/>
        <v>10</v>
      </c>
      <c r="M29" s="51" t="str">
        <f t="shared" si="1"/>
        <v>Zona de riesgo alta</v>
      </c>
      <c r="N29" s="52" t="str">
        <f t="shared" si="2"/>
        <v>Prevenir
Proteger
Transferir</v>
      </c>
      <c r="O29" s="21" t="s">
        <v>145</v>
      </c>
      <c r="P29" s="21" t="s">
        <v>46</v>
      </c>
      <c r="Q29" s="21" t="s">
        <v>47</v>
      </c>
      <c r="R29" s="21" t="s">
        <v>47</v>
      </c>
      <c r="S29" s="21" t="s">
        <v>97</v>
      </c>
      <c r="T29" s="21" t="s">
        <v>47</v>
      </c>
      <c r="U29" s="21" t="s">
        <v>47</v>
      </c>
      <c r="V29" s="54" t="s">
        <v>47</v>
      </c>
      <c r="W29" s="51">
        <f t="shared" si="3"/>
        <v>100</v>
      </c>
      <c r="X29" s="54" t="s">
        <v>83</v>
      </c>
      <c r="Y29" s="51" t="s">
        <v>56</v>
      </c>
      <c r="Z29" s="51" t="s">
        <v>49</v>
      </c>
      <c r="AA29" s="52">
        <f t="shared" si="4"/>
        <v>10</v>
      </c>
      <c r="AB29" s="51" t="str">
        <f t="shared" si="5"/>
        <v>Zona de riesgo alta</v>
      </c>
      <c r="AC29" s="52" t="str">
        <f t="shared" si="6"/>
        <v>Prevenir
Proteger
Transferir</v>
      </c>
      <c r="AD29" s="15" t="s">
        <v>98</v>
      </c>
      <c r="AE29" s="15" t="s">
        <v>86</v>
      </c>
      <c r="AF29" s="83">
        <v>44196</v>
      </c>
      <c r="AG29" s="15" t="s">
        <v>434</v>
      </c>
      <c r="AH29" s="20" t="s">
        <v>248</v>
      </c>
      <c r="AI29" s="55">
        <v>44545</v>
      </c>
      <c r="AJ29" s="50"/>
    </row>
    <row r="30" spans="1:36" ht="99.75" x14ac:dyDescent="0.25">
      <c r="A30" s="15" t="s">
        <v>73</v>
      </c>
      <c r="B30" s="50" t="s">
        <v>74</v>
      </c>
      <c r="C30" s="50" t="s">
        <v>37</v>
      </c>
      <c r="D30" s="50" t="s">
        <v>75</v>
      </c>
      <c r="E30" s="50" t="s">
        <v>146</v>
      </c>
      <c r="F30" s="15" t="s">
        <v>77</v>
      </c>
      <c r="G30" s="91" t="s">
        <v>147</v>
      </c>
      <c r="H30" s="15" t="s">
        <v>79</v>
      </c>
      <c r="I30" s="15" t="s">
        <v>80</v>
      </c>
      <c r="J30" s="51" t="s">
        <v>84</v>
      </c>
      <c r="K30" s="51" t="s">
        <v>125</v>
      </c>
      <c r="L30" s="51">
        <f t="shared" si="0"/>
        <v>1.25</v>
      </c>
      <c r="M30" s="51" t="str">
        <f t="shared" si="1"/>
        <v>Zona de riesgo baja</v>
      </c>
      <c r="N30" s="52" t="str">
        <f t="shared" si="2"/>
        <v>Aceptar</v>
      </c>
      <c r="O30" s="21" t="s">
        <v>148</v>
      </c>
      <c r="P30" s="21" t="s">
        <v>46</v>
      </c>
      <c r="Q30" s="21" t="s">
        <v>47</v>
      </c>
      <c r="R30" s="21" t="s">
        <v>47</v>
      </c>
      <c r="S30" s="21" t="s">
        <v>48</v>
      </c>
      <c r="T30" s="21" t="s">
        <v>47</v>
      </c>
      <c r="U30" s="21" t="s">
        <v>47</v>
      </c>
      <c r="V30" s="54" t="s">
        <v>47</v>
      </c>
      <c r="W30" s="51">
        <f t="shared" si="3"/>
        <v>90</v>
      </c>
      <c r="X30" s="54" t="s">
        <v>83</v>
      </c>
      <c r="Y30" s="51" t="s">
        <v>84</v>
      </c>
      <c r="Z30" s="51" t="s">
        <v>125</v>
      </c>
      <c r="AA30" s="52">
        <f t="shared" si="4"/>
        <v>1.25</v>
      </c>
      <c r="AB30" s="51" t="str">
        <f t="shared" si="5"/>
        <v>Zona de riesgo baja</v>
      </c>
      <c r="AC30" s="52" t="str">
        <f t="shared" si="6"/>
        <v>Aceptar</v>
      </c>
      <c r="AD30" s="15" t="s">
        <v>98</v>
      </c>
      <c r="AE30" s="15" t="s">
        <v>93</v>
      </c>
      <c r="AF30" s="83">
        <v>44196</v>
      </c>
      <c r="AG30" s="15" t="s">
        <v>434</v>
      </c>
      <c r="AH30" s="20" t="s">
        <v>248</v>
      </c>
      <c r="AI30" s="55">
        <v>44545</v>
      </c>
      <c r="AJ30" s="50"/>
    </row>
    <row r="31" spans="1:36" ht="99.75" x14ac:dyDescent="0.25">
      <c r="A31" s="15" t="s">
        <v>73</v>
      </c>
      <c r="B31" s="50" t="s">
        <v>74</v>
      </c>
      <c r="C31" s="50" t="s">
        <v>37</v>
      </c>
      <c r="D31" s="50" t="s">
        <v>75</v>
      </c>
      <c r="E31" s="50" t="s">
        <v>115</v>
      </c>
      <c r="F31" s="15" t="s">
        <v>119</v>
      </c>
      <c r="G31" s="91" t="s">
        <v>149</v>
      </c>
      <c r="H31" s="15" t="s">
        <v>79</v>
      </c>
      <c r="I31" s="15" t="s">
        <v>80</v>
      </c>
      <c r="J31" s="51" t="s">
        <v>84</v>
      </c>
      <c r="K31" s="51" t="s">
        <v>49</v>
      </c>
      <c r="L31" s="51">
        <f t="shared" si="0"/>
        <v>2.5</v>
      </c>
      <c r="M31" s="51" t="str">
        <f t="shared" si="1"/>
        <v>Zona de riesgo baja</v>
      </c>
      <c r="N31" s="52" t="str">
        <f t="shared" si="2"/>
        <v>Aceptar</v>
      </c>
      <c r="O31" s="21" t="s">
        <v>150</v>
      </c>
      <c r="P31" s="21" t="s">
        <v>46</v>
      </c>
      <c r="Q31" s="21" t="s">
        <v>47</v>
      </c>
      <c r="R31" s="21" t="s">
        <v>47</v>
      </c>
      <c r="S31" s="21" t="s">
        <v>48</v>
      </c>
      <c r="T31" s="21" t="s">
        <v>47</v>
      </c>
      <c r="U31" s="21" t="s">
        <v>47</v>
      </c>
      <c r="V31" s="54" t="s">
        <v>47</v>
      </c>
      <c r="W31" s="51">
        <f t="shared" si="3"/>
        <v>90</v>
      </c>
      <c r="X31" s="54" t="s">
        <v>83</v>
      </c>
      <c r="Y31" s="51" t="s">
        <v>84</v>
      </c>
      <c r="Z31" s="51" t="s">
        <v>49</v>
      </c>
      <c r="AA31" s="52">
        <f t="shared" si="4"/>
        <v>2.5</v>
      </c>
      <c r="AB31" s="51" t="str">
        <f t="shared" si="5"/>
        <v>Zona de riesgo baja</v>
      </c>
      <c r="AC31" s="52" t="str">
        <f t="shared" si="6"/>
        <v>Aceptar</v>
      </c>
      <c r="AD31" s="15" t="s">
        <v>98</v>
      </c>
      <c r="AE31" s="15" t="s">
        <v>118</v>
      </c>
      <c r="AF31" s="83">
        <v>44196</v>
      </c>
      <c r="AG31" s="15" t="s">
        <v>434</v>
      </c>
      <c r="AH31" s="20" t="s">
        <v>248</v>
      </c>
      <c r="AI31" s="55">
        <v>44545</v>
      </c>
      <c r="AJ31" s="50"/>
    </row>
    <row r="32" spans="1:36" ht="99.75" x14ac:dyDescent="0.25">
      <c r="A32" s="15" t="s">
        <v>73</v>
      </c>
      <c r="B32" s="50" t="s">
        <v>74</v>
      </c>
      <c r="C32" s="50" t="s">
        <v>37</v>
      </c>
      <c r="D32" s="50" t="s">
        <v>75</v>
      </c>
      <c r="E32" s="50" t="s">
        <v>115</v>
      </c>
      <c r="F32" s="15" t="s">
        <v>112</v>
      </c>
      <c r="G32" s="91" t="s">
        <v>151</v>
      </c>
      <c r="H32" s="15" t="s">
        <v>79</v>
      </c>
      <c r="I32" s="15" t="s">
        <v>80</v>
      </c>
      <c r="J32" s="51" t="s">
        <v>81</v>
      </c>
      <c r="K32" s="51" t="s">
        <v>44</v>
      </c>
      <c r="L32" s="51">
        <f t="shared" si="0"/>
        <v>10</v>
      </c>
      <c r="M32" s="51" t="str">
        <f t="shared" si="1"/>
        <v>Zona de riesgo alta</v>
      </c>
      <c r="N32" s="52" t="str">
        <f t="shared" si="2"/>
        <v>Prevenir
Proteger
Transferir</v>
      </c>
      <c r="O32" s="21" t="s">
        <v>150</v>
      </c>
      <c r="P32" s="21" t="s">
        <v>46</v>
      </c>
      <c r="Q32" s="21" t="s">
        <v>47</v>
      </c>
      <c r="R32" s="21" t="s">
        <v>47</v>
      </c>
      <c r="S32" s="21" t="s">
        <v>48</v>
      </c>
      <c r="T32" s="21" t="s">
        <v>47</v>
      </c>
      <c r="U32" s="21" t="s">
        <v>47</v>
      </c>
      <c r="V32" s="54" t="s">
        <v>47</v>
      </c>
      <c r="W32" s="51">
        <f t="shared" si="3"/>
        <v>90</v>
      </c>
      <c r="X32" s="54" t="s">
        <v>83</v>
      </c>
      <c r="Y32" s="51" t="s">
        <v>81</v>
      </c>
      <c r="Z32" s="51" t="s">
        <v>49</v>
      </c>
      <c r="AA32" s="52">
        <f t="shared" si="4"/>
        <v>5</v>
      </c>
      <c r="AB32" s="51" t="str">
        <f t="shared" si="5"/>
        <v>Zona de riesgo moderada</v>
      </c>
      <c r="AC32" s="52" t="str">
        <f t="shared" si="6"/>
        <v>Prevenir
Retener
Proteger</v>
      </c>
      <c r="AD32" s="15" t="s">
        <v>98</v>
      </c>
      <c r="AE32" s="15" t="s">
        <v>118</v>
      </c>
      <c r="AF32" s="83">
        <v>44196</v>
      </c>
      <c r="AG32" s="15" t="s">
        <v>434</v>
      </c>
      <c r="AH32" s="20" t="s">
        <v>248</v>
      </c>
      <c r="AI32" s="55">
        <v>44545</v>
      </c>
      <c r="AJ32" s="50"/>
    </row>
    <row r="33" spans="1:36" ht="99.75" x14ac:dyDescent="0.25">
      <c r="A33" s="15" t="s">
        <v>73</v>
      </c>
      <c r="B33" s="50" t="s">
        <v>74</v>
      </c>
      <c r="C33" s="50" t="s">
        <v>37</v>
      </c>
      <c r="D33" s="50" t="s">
        <v>75</v>
      </c>
      <c r="E33" s="50" t="s">
        <v>115</v>
      </c>
      <c r="F33" s="15" t="s">
        <v>112</v>
      </c>
      <c r="G33" s="91" t="s">
        <v>152</v>
      </c>
      <c r="H33" s="15" t="s">
        <v>79</v>
      </c>
      <c r="I33" s="15" t="s">
        <v>80</v>
      </c>
      <c r="J33" s="51" t="s">
        <v>84</v>
      </c>
      <c r="K33" s="51" t="s">
        <v>49</v>
      </c>
      <c r="L33" s="51">
        <f t="shared" si="0"/>
        <v>2.5</v>
      </c>
      <c r="M33" s="51" t="str">
        <f t="shared" si="1"/>
        <v>Zona de riesgo baja</v>
      </c>
      <c r="N33" s="52" t="str">
        <f t="shared" si="2"/>
        <v>Aceptar</v>
      </c>
      <c r="O33" s="21" t="s">
        <v>150</v>
      </c>
      <c r="P33" s="21" t="s">
        <v>46</v>
      </c>
      <c r="Q33" s="21" t="s">
        <v>47</v>
      </c>
      <c r="R33" s="21" t="s">
        <v>47</v>
      </c>
      <c r="S33" s="21" t="s">
        <v>48</v>
      </c>
      <c r="T33" s="21" t="s">
        <v>47</v>
      </c>
      <c r="U33" s="21" t="s">
        <v>47</v>
      </c>
      <c r="V33" s="54" t="s">
        <v>47</v>
      </c>
      <c r="W33" s="51">
        <f t="shared" si="3"/>
        <v>90</v>
      </c>
      <c r="X33" s="54" t="s">
        <v>83</v>
      </c>
      <c r="Y33" s="51" t="s">
        <v>84</v>
      </c>
      <c r="Z33" s="51" t="s">
        <v>49</v>
      </c>
      <c r="AA33" s="52">
        <f t="shared" si="4"/>
        <v>2.5</v>
      </c>
      <c r="AB33" s="51" t="str">
        <f t="shared" si="5"/>
        <v>Zona de riesgo baja</v>
      </c>
      <c r="AC33" s="52" t="str">
        <f t="shared" si="6"/>
        <v>Aceptar</v>
      </c>
      <c r="AD33" s="15" t="s">
        <v>98</v>
      </c>
      <c r="AE33" s="15" t="s">
        <v>118</v>
      </c>
      <c r="AF33" s="83">
        <v>44196</v>
      </c>
      <c r="AG33" s="15" t="s">
        <v>434</v>
      </c>
      <c r="AH33" s="20" t="s">
        <v>248</v>
      </c>
      <c r="AI33" s="55">
        <v>44545</v>
      </c>
      <c r="AJ33" s="50"/>
    </row>
    <row r="34" spans="1:36" ht="99.75" x14ac:dyDescent="0.25">
      <c r="A34" s="15" t="s">
        <v>73</v>
      </c>
      <c r="B34" s="50" t="s">
        <v>74</v>
      </c>
      <c r="C34" s="50" t="s">
        <v>37</v>
      </c>
      <c r="D34" s="50" t="s">
        <v>75</v>
      </c>
      <c r="E34" s="50" t="s">
        <v>115</v>
      </c>
      <c r="F34" s="15" t="s">
        <v>119</v>
      </c>
      <c r="G34" s="91" t="s">
        <v>153</v>
      </c>
      <c r="H34" s="15" t="s">
        <v>79</v>
      </c>
      <c r="I34" s="15" t="s">
        <v>80</v>
      </c>
      <c r="J34" s="51" t="s">
        <v>43</v>
      </c>
      <c r="K34" s="51" t="s">
        <v>44</v>
      </c>
      <c r="L34" s="51">
        <f t="shared" si="0"/>
        <v>15</v>
      </c>
      <c r="M34" s="51" t="str">
        <f t="shared" si="1"/>
        <v>Zona de riesgo alta</v>
      </c>
      <c r="N34" s="52" t="str">
        <f t="shared" si="2"/>
        <v>Prevenir
Proteger
Transferir</v>
      </c>
      <c r="O34" s="21" t="s">
        <v>154</v>
      </c>
      <c r="P34" s="21" t="s">
        <v>46</v>
      </c>
      <c r="Q34" s="21" t="s">
        <v>47</v>
      </c>
      <c r="R34" s="21" t="s">
        <v>47</v>
      </c>
      <c r="S34" s="21" t="s">
        <v>48</v>
      </c>
      <c r="T34" s="21" t="s">
        <v>47</v>
      </c>
      <c r="U34" s="21" t="s">
        <v>47</v>
      </c>
      <c r="V34" s="54" t="s">
        <v>47</v>
      </c>
      <c r="W34" s="51">
        <f t="shared" si="3"/>
        <v>90</v>
      </c>
      <c r="X34" s="54" t="s">
        <v>83</v>
      </c>
      <c r="Y34" s="51" t="s">
        <v>43</v>
      </c>
      <c r="Z34" s="51" t="s">
        <v>44</v>
      </c>
      <c r="AA34" s="52">
        <f t="shared" si="4"/>
        <v>15</v>
      </c>
      <c r="AB34" s="51" t="str">
        <f t="shared" si="5"/>
        <v>Zona de riesgo alta</v>
      </c>
      <c r="AC34" s="52" t="str">
        <f t="shared" si="6"/>
        <v>Prevenir
Proteger
Transferir</v>
      </c>
      <c r="AD34" s="15" t="s">
        <v>98</v>
      </c>
      <c r="AE34" s="15" t="s">
        <v>118</v>
      </c>
      <c r="AF34" s="83">
        <v>44196</v>
      </c>
      <c r="AG34" s="15" t="s">
        <v>434</v>
      </c>
      <c r="AH34" s="20" t="s">
        <v>248</v>
      </c>
      <c r="AI34" s="55">
        <v>44545</v>
      </c>
      <c r="AJ34" s="50"/>
    </row>
    <row r="35" spans="1:36" ht="99.75" x14ac:dyDescent="0.25">
      <c r="A35" s="15" t="s">
        <v>73</v>
      </c>
      <c r="B35" s="50" t="s">
        <v>74</v>
      </c>
      <c r="C35" s="50" t="s">
        <v>37</v>
      </c>
      <c r="D35" s="50" t="s">
        <v>75</v>
      </c>
      <c r="E35" s="50" t="s">
        <v>141</v>
      </c>
      <c r="F35" s="15" t="s">
        <v>67</v>
      </c>
      <c r="G35" s="91" t="s">
        <v>155</v>
      </c>
      <c r="H35" s="15" t="s">
        <v>79</v>
      </c>
      <c r="I35" s="15" t="s">
        <v>80</v>
      </c>
      <c r="J35" s="51" t="s">
        <v>56</v>
      </c>
      <c r="K35" s="51" t="s">
        <v>44</v>
      </c>
      <c r="L35" s="51">
        <f t="shared" si="0"/>
        <v>20</v>
      </c>
      <c r="M35" s="51" t="str">
        <f t="shared" si="1"/>
        <v>Zona de riesgo alta</v>
      </c>
      <c r="N35" s="52" t="str">
        <f t="shared" si="2"/>
        <v>Prevenir
Proteger
Transferir</v>
      </c>
      <c r="O35" s="21" t="s">
        <v>154</v>
      </c>
      <c r="P35" s="21" t="s">
        <v>46</v>
      </c>
      <c r="Q35" s="21" t="s">
        <v>47</v>
      </c>
      <c r="R35" s="21" t="s">
        <v>47</v>
      </c>
      <c r="S35" s="21" t="s">
        <v>48</v>
      </c>
      <c r="T35" s="21" t="s">
        <v>47</v>
      </c>
      <c r="U35" s="21" t="s">
        <v>47</v>
      </c>
      <c r="V35" s="54" t="s">
        <v>47</v>
      </c>
      <c r="W35" s="51">
        <f t="shared" si="3"/>
        <v>90</v>
      </c>
      <c r="X35" s="54" t="s">
        <v>83</v>
      </c>
      <c r="Y35" s="51" t="s">
        <v>156</v>
      </c>
      <c r="Z35" s="51" t="s">
        <v>44</v>
      </c>
      <c r="AA35" s="52">
        <f t="shared" si="4"/>
        <v>20</v>
      </c>
      <c r="AB35" s="51" t="str">
        <f t="shared" si="5"/>
        <v>Zona de riesgo alta</v>
      </c>
      <c r="AC35" s="52" t="str">
        <f t="shared" si="6"/>
        <v>Prevenir
Proteger
Transferir</v>
      </c>
      <c r="AD35" s="15" t="s">
        <v>98</v>
      </c>
      <c r="AE35" s="15" t="s">
        <v>86</v>
      </c>
      <c r="AF35" s="83">
        <v>44196</v>
      </c>
      <c r="AG35" s="15" t="s">
        <v>434</v>
      </c>
      <c r="AH35" s="20" t="s">
        <v>248</v>
      </c>
      <c r="AI35" s="55">
        <v>44545</v>
      </c>
      <c r="AJ35" s="50"/>
    </row>
    <row r="36" spans="1:36" ht="99.75" x14ac:dyDescent="0.25">
      <c r="A36" s="15" t="s">
        <v>73</v>
      </c>
      <c r="B36" s="50" t="s">
        <v>74</v>
      </c>
      <c r="C36" s="50" t="s">
        <v>37</v>
      </c>
      <c r="D36" s="50" t="s">
        <v>75</v>
      </c>
      <c r="E36" s="50" t="s">
        <v>141</v>
      </c>
      <c r="F36" s="15" t="s">
        <v>77</v>
      </c>
      <c r="G36" s="91" t="s">
        <v>157</v>
      </c>
      <c r="H36" s="15" t="s">
        <v>79</v>
      </c>
      <c r="I36" s="15" t="s">
        <v>80</v>
      </c>
      <c r="J36" s="51" t="s">
        <v>43</v>
      </c>
      <c r="K36" s="51" t="s">
        <v>49</v>
      </c>
      <c r="L36" s="51">
        <f t="shared" si="0"/>
        <v>7.5</v>
      </c>
      <c r="M36" s="51" t="str">
        <f t="shared" si="1"/>
        <v>Zona de riesgo moderada</v>
      </c>
      <c r="N36" s="52" t="str">
        <f t="shared" si="2"/>
        <v>Prevenir
Retener
Proteger</v>
      </c>
      <c r="O36" s="21" t="s">
        <v>154</v>
      </c>
      <c r="P36" s="21" t="s">
        <v>46</v>
      </c>
      <c r="Q36" s="21" t="s">
        <v>47</v>
      </c>
      <c r="R36" s="21" t="s">
        <v>47</v>
      </c>
      <c r="S36" s="21" t="s">
        <v>48</v>
      </c>
      <c r="T36" s="21" t="s">
        <v>47</v>
      </c>
      <c r="U36" s="21" t="s">
        <v>47</v>
      </c>
      <c r="V36" s="54" t="s">
        <v>47</v>
      </c>
      <c r="W36" s="51">
        <f t="shared" si="3"/>
        <v>90</v>
      </c>
      <c r="X36" s="54" t="s">
        <v>83</v>
      </c>
      <c r="Y36" s="51" t="s">
        <v>43</v>
      </c>
      <c r="Z36" s="51" t="s">
        <v>49</v>
      </c>
      <c r="AA36" s="52">
        <f t="shared" si="4"/>
        <v>7.5</v>
      </c>
      <c r="AB36" s="51" t="str">
        <f t="shared" si="5"/>
        <v>Zona de riesgo moderada</v>
      </c>
      <c r="AC36" s="52" t="str">
        <f t="shared" si="6"/>
        <v>Prevenir
Retener
Proteger</v>
      </c>
      <c r="AD36" s="15" t="s">
        <v>98</v>
      </c>
      <c r="AE36" s="15" t="s">
        <v>86</v>
      </c>
      <c r="AF36" s="83">
        <v>44196</v>
      </c>
      <c r="AG36" s="15" t="s">
        <v>434</v>
      </c>
      <c r="AH36" s="20" t="s">
        <v>248</v>
      </c>
      <c r="AI36" s="55">
        <v>44545</v>
      </c>
      <c r="AJ36" s="50"/>
    </row>
    <row r="37" spans="1:36" ht="99.75" x14ac:dyDescent="0.25">
      <c r="A37" s="15" t="s">
        <v>73</v>
      </c>
      <c r="B37" s="50" t="s">
        <v>74</v>
      </c>
      <c r="C37" s="50" t="s">
        <v>37</v>
      </c>
      <c r="D37" s="50" t="s">
        <v>75</v>
      </c>
      <c r="E37" s="50" t="s">
        <v>115</v>
      </c>
      <c r="F37" s="15" t="s">
        <v>67</v>
      </c>
      <c r="G37" s="91" t="s">
        <v>158</v>
      </c>
      <c r="H37" s="15" t="s">
        <v>79</v>
      </c>
      <c r="I37" s="15" t="s">
        <v>80</v>
      </c>
      <c r="J37" s="51" t="s">
        <v>43</v>
      </c>
      <c r="K37" s="51" t="s">
        <v>49</v>
      </c>
      <c r="L37" s="51">
        <f t="shared" si="0"/>
        <v>7.5</v>
      </c>
      <c r="M37" s="51" t="str">
        <f t="shared" si="1"/>
        <v>Zona de riesgo moderada</v>
      </c>
      <c r="N37" s="52" t="str">
        <f t="shared" si="2"/>
        <v>Prevenir
Retener
Proteger</v>
      </c>
      <c r="O37" s="21" t="s">
        <v>159</v>
      </c>
      <c r="P37" s="21" t="s">
        <v>46</v>
      </c>
      <c r="Q37" s="21" t="s">
        <v>47</v>
      </c>
      <c r="R37" s="21" t="s">
        <v>47</v>
      </c>
      <c r="S37" s="21" t="s">
        <v>48</v>
      </c>
      <c r="T37" s="21" t="s">
        <v>47</v>
      </c>
      <c r="U37" s="21" t="s">
        <v>47</v>
      </c>
      <c r="V37" s="54" t="s">
        <v>47</v>
      </c>
      <c r="W37" s="51">
        <f t="shared" si="3"/>
        <v>90</v>
      </c>
      <c r="X37" s="54" t="s">
        <v>83</v>
      </c>
      <c r="Y37" s="51" t="s">
        <v>43</v>
      </c>
      <c r="Z37" s="51" t="s">
        <v>49</v>
      </c>
      <c r="AA37" s="52">
        <f t="shared" si="4"/>
        <v>7.5</v>
      </c>
      <c r="AB37" s="51" t="str">
        <f t="shared" si="5"/>
        <v>Zona de riesgo moderada</v>
      </c>
      <c r="AC37" s="52" t="str">
        <f t="shared" si="6"/>
        <v>Prevenir
Retener
Proteger</v>
      </c>
      <c r="AD37" s="15" t="s">
        <v>98</v>
      </c>
      <c r="AE37" s="15" t="s">
        <v>118</v>
      </c>
      <c r="AF37" s="83">
        <v>44196</v>
      </c>
      <c r="AG37" s="15" t="s">
        <v>434</v>
      </c>
      <c r="AH37" s="20" t="s">
        <v>248</v>
      </c>
      <c r="AI37" s="55">
        <v>44545</v>
      </c>
      <c r="AJ37" s="50"/>
    </row>
    <row r="38" spans="1:36" ht="99.75" x14ac:dyDescent="0.25">
      <c r="A38" s="15" t="s">
        <v>73</v>
      </c>
      <c r="B38" s="50" t="s">
        <v>74</v>
      </c>
      <c r="C38" s="50" t="s">
        <v>37</v>
      </c>
      <c r="D38" s="50" t="s">
        <v>75</v>
      </c>
      <c r="E38" s="50" t="s">
        <v>115</v>
      </c>
      <c r="F38" s="15" t="s">
        <v>67</v>
      </c>
      <c r="G38" s="91" t="s">
        <v>160</v>
      </c>
      <c r="H38" s="15" t="s">
        <v>79</v>
      </c>
      <c r="I38" s="15" t="s">
        <v>80</v>
      </c>
      <c r="J38" s="51" t="s">
        <v>43</v>
      </c>
      <c r="K38" s="51" t="s">
        <v>44</v>
      </c>
      <c r="L38" s="51">
        <f t="shared" si="0"/>
        <v>15</v>
      </c>
      <c r="M38" s="51" t="str">
        <f t="shared" si="1"/>
        <v>Zona de riesgo alta</v>
      </c>
      <c r="N38" s="52" t="str">
        <f t="shared" si="2"/>
        <v>Prevenir
Proteger
Transferir</v>
      </c>
      <c r="O38" s="21" t="s">
        <v>161</v>
      </c>
      <c r="P38" s="21" t="s">
        <v>46</v>
      </c>
      <c r="Q38" s="21" t="s">
        <v>47</v>
      </c>
      <c r="R38" s="21" t="s">
        <v>47</v>
      </c>
      <c r="S38" s="21" t="s">
        <v>48</v>
      </c>
      <c r="T38" s="21" t="s">
        <v>47</v>
      </c>
      <c r="U38" s="21" t="s">
        <v>47</v>
      </c>
      <c r="V38" s="54" t="s">
        <v>47</v>
      </c>
      <c r="W38" s="51">
        <f t="shared" si="3"/>
        <v>90</v>
      </c>
      <c r="X38" s="54" t="s">
        <v>83</v>
      </c>
      <c r="Y38" s="51" t="s">
        <v>43</v>
      </c>
      <c r="Z38" s="51" t="s">
        <v>49</v>
      </c>
      <c r="AA38" s="52">
        <f t="shared" si="4"/>
        <v>7.5</v>
      </c>
      <c r="AB38" s="51" t="str">
        <f t="shared" si="5"/>
        <v>Zona de riesgo moderada</v>
      </c>
      <c r="AC38" s="52" t="str">
        <f t="shared" si="6"/>
        <v>Prevenir
Retener
Proteger</v>
      </c>
      <c r="AD38" s="15" t="s">
        <v>98</v>
      </c>
      <c r="AE38" s="15" t="s">
        <v>118</v>
      </c>
      <c r="AF38" s="83">
        <v>44196</v>
      </c>
      <c r="AG38" s="15" t="s">
        <v>434</v>
      </c>
      <c r="AH38" s="20" t="s">
        <v>248</v>
      </c>
      <c r="AI38" s="55">
        <v>44545</v>
      </c>
      <c r="AJ38" s="50"/>
    </row>
    <row r="39" spans="1:36" ht="99.75" x14ac:dyDescent="0.25">
      <c r="A39" s="15" t="s">
        <v>73</v>
      </c>
      <c r="B39" s="50" t="s">
        <v>74</v>
      </c>
      <c r="C39" s="50" t="s">
        <v>37</v>
      </c>
      <c r="D39" s="50" t="s">
        <v>75</v>
      </c>
      <c r="E39" s="50" t="s">
        <v>115</v>
      </c>
      <c r="F39" s="15" t="s">
        <v>67</v>
      </c>
      <c r="G39" s="91" t="s">
        <v>162</v>
      </c>
      <c r="H39" s="15" t="s">
        <v>79</v>
      </c>
      <c r="I39" s="15" t="s">
        <v>80</v>
      </c>
      <c r="J39" s="51" t="s">
        <v>84</v>
      </c>
      <c r="K39" s="51" t="s">
        <v>49</v>
      </c>
      <c r="L39" s="51">
        <f t="shared" si="0"/>
        <v>2.5</v>
      </c>
      <c r="M39" s="51" t="str">
        <f t="shared" si="1"/>
        <v>Zona de riesgo baja</v>
      </c>
      <c r="N39" s="52" t="str">
        <f t="shared" si="2"/>
        <v>Aceptar</v>
      </c>
      <c r="O39" s="21" t="s">
        <v>163</v>
      </c>
      <c r="P39" s="21" t="s">
        <v>46</v>
      </c>
      <c r="Q39" s="21" t="s">
        <v>47</v>
      </c>
      <c r="R39" s="21" t="s">
        <v>47</v>
      </c>
      <c r="S39" s="21" t="s">
        <v>97</v>
      </c>
      <c r="T39" s="21" t="s">
        <v>47</v>
      </c>
      <c r="U39" s="21" t="s">
        <v>47</v>
      </c>
      <c r="V39" s="54" t="s">
        <v>47</v>
      </c>
      <c r="W39" s="51">
        <f t="shared" si="3"/>
        <v>100</v>
      </c>
      <c r="X39" s="54" t="s">
        <v>83</v>
      </c>
      <c r="Y39" s="51" t="s">
        <v>84</v>
      </c>
      <c r="Z39" s="51" t="s">
        <v>49</v>
      </c>
      <c r="AA39" s="52">
        <f t="shared" si="4"/>
        <v>2.5</v>
      </c>
      <c r="AB39" s="51" t="str">
        <f t="shared" si="5"/>
        <v>Zona de riesgo baja</v>
      </c>
      <c r="AC39" s="52" t="str">
        <f t="shared" si="6"/>
        <v>Aceptar</v>
      </c>
      <c r="AD39" s="15" t="s">
        <v>98</v>
      </c>
      <c r="AE39" s="15" t="s">
        <v>118</v>
      </c>
      <c r="AF39" s="83">
        <v>44196</v>
      </c>
      <c r="AG39" s="15" t="s">
        <v>434</v>
      </c>
      <c r="AH39" s="20" t="s">
        <v>248</v>
      </c>
      <c r="AI39" s="55">
        <v>44545</v>
      </c>
      <c r="AJ39" s="50"/>
    </row>
    <row r="40" spans="1:36" ht="99.75" x14ac:dyDescent="0.25">
      <c r="A40" s="15" t="s">
        <v>73</v>
      </c>
      <c r="B40" s="50" t="s">
        <v>74</v>
      </c>
      <c r="C40" s="50" t="s">
        <v>37</v>
      </c>
      <c r="D40" s="50" t="s">
        <v>75</v>
      </c>
      <c r="E40" s="50" t="s">
        <v>115</v>
      </c>
      <c r="F40" s="15" t="s">
        <v>77</v>
      </c>
      <c r="G40" s="91" t="s">
        <v>164</v>
      </c>
      <c r="H40" s="15" t="s">
        <v>79</v>
      </c>
      <c r="I40" s="15" t="s">
        <v>80</v>
      </c>
      <c r="J40" s="51" t="s">
        <v>84</v>
      </c>
      <c r="K40" s="51" t="s">
        <v>49</v>
      </c>
      <c r="L40" s="51">
        <f t="shared" si="0"/>
        <v>2.5</v>
      </c>
      <c r="M40" s="51" t="str">
        <f t="shared" si="1"/>
        <v>Zona de riesgo baja</v>
      </c>
      <c r="N40" s="52" t="str">
        <f t="shared" si="2"/>
        <v>Aceptar</v>
      </c>
      <c r="O40" s="21" t="s">
        <v>163</v>
      </c>
      <c r="P40" s="21" t="s">
        <v>46</v>
      </c>
      <c r="Q40" s="21" t="s">
        <v>47</v>
      </c>
      <c r="R40" s="21" t="s">
        <v>47</v>
      </c>
      <c r="S40" s="21" t="s">
        <v>97</v>
      </c>
      <c r="T40" s="21" t="s">
        <v>47</v>
      </c>
      <c r="U40" s="21" t="s">
        <v>47</v>
      </c>
      <c r="V40" s="54" t="s">
        <v>47</v>
      </c>
      <c r="W40" s="51">
        <f t="shared" si="3"/>
        <v>100</v>
      </c>
      <c r="X40" s="54" t="s">
        <v>83</v>
      </c>
      <c r="Y40" s="51" t="s">
        <v>84</v>
      </c>
      <c r="Z40" s="51" t="s">
        <v>49</v>
      </c>
      <c r="AA40" s="52">
        <f t="shared" si="4"/>
        <v>2.5</v>
      </c>
      <c r="AB40" s="51" t="str">
        <f t="shared" si="5"/>
        <v>Zona de riesgo baja</v>
      </c>
      <c r="AC40" s="52" t="str">
        <f t="shared" si="6"/>
        <v>Aceptar</v>
      </c>
      <c r="AD40" s="15" t="s">
        <v>98</v>
      </c>
      <c r="AE40" s="15" t="s">
        <v>118</v>
      </c>
      <c r="AF40" s="83">
        <v>44196</v>
      </c>
      <c r="AG40" s="15" t="s">
        <v>434</v>
      </c>
      <c r="AH40" s="20" t="s">
        <v>248</v>
      </c>
      <c r="AI40" s="55">
        <v>44545</v>
      </c>
      <c r="AJ40" s="50"/>
    </row>
    <row r="41" spans="1:36" ht="99.75" x14ac:dyDescent="0.25">
      <c r="A41" s="15" t="s">
        <v>73</v>
      </c>
      <c r="B41" s="50" t="s">
        <v>74</v>
      </c>
      <c r="C41" s="50" t="s">
        <v>37</v>
      </c>
      <c r="D41" s="50" t="s">
        <v>75</v>
      </c>
      <c r="E41" s="50" t="s">
        <v>115</v>
      </c>
      <c r="F41" s="15" t="s">
        <v>119</v>
      </c>
      <c r="G41" s="91" t="s">
        <v>165</v>
      </c>
      <c r="H41" s="15" t="s">
        <v>79</v>
      </c>
      <c r="I41" s="15" t="s">
        <v>80</v>
      </c>
      <c r="J41" s="51" t="s">
        <v>84</v>
      </c>
      <c r="K41" s="51" t="s">
        <v>49</v>
      </c>
      <c r="L41" s="51">
        <f t="shared" si="0"/>
        <v>2.5</v>
      </c>
      <c r="M41" s="51" t="str">
        <f t="shared" si="1"/>
        <v>Zona de riesgo baja</v>
      </c>
      <c r="N41" s="52" t="str">
        <f t="shared" si="2"/>
        <v>Aceptar</v>
      </c>
      <c r="O41" s="21" t="s">
        <v>163</v>
      </c>
      <c r="P41" s="21" t="s">
        <v>46</v>
      </c>
      <c r="Q41" s="21" t="s">
        <v>47</v>
      </c>
      <c r="R41" s="21" t="s">
        <v>47</v>
      </c>
      <c r="S41" s="21" t="s">
        <v>97</v>
      </c>
      <c r="T41" s="21" t="s">
        <v>47</v>
      </c>
      <c r="U41" s="21" t="s">
        <v>47</v>
      </c>
      <c r="V41" s="54" t="s">
        <v>47</v>
      </c>
      <c r="W41" s="51">
        <f t="shared" si="3"/>
        <v>100</v>
      </c>
      <c r="X41" s="54" t="s">
        <v>83</v>
      </c>
      <c r="Y41" s="51" t="s">
        <v>84</v>
      </c>
      <c r="Z41" s="51" t="s">
        <v>49</v>
      </c>
      <c r="AA41" s="52">
        <f t="shared" si="4"/>
        <v>2.5</v>
      </c>
      <c r="AB41" s="51" t="str">
        <f t="shared" si="5"/>
        <v>Zona de riesgo baja</v>
      </c>
      <c r="AC41" s="52" t="str">
        <f t="shared" si="6"/>
        <v>Aceptar</v>
      </c>
      <c r="AD41" s="15" t="s">
        <v>98</v>
      </c>
      <c r="AE41" s="15" t="s">
        <v>118</v>
      </c>
      <c r="AF41" s="83">
        <v>44196</v>
      </c>
      <c r="AG41" s="15" t="s">
        <v>434</v>
      </c>
      <c r="AH41" s="20" t="s">
        <v>248</v>
      </c>
      <c r="AI41" s="55">
        <v>44545</v>
      </c>
      <c r="AJ41" s="50"/>
    </row>
    <row r="42" spans="1:36" ht="99.75" x14ac:dyDescent="0.25">
      <c r="A42" s="15" t="s">
        <v>73</v>
      </c>
      <c r="B42" s="50" t="s">
        <v>74</v>
      </c>
      <c r="C42" s="50" t="s">
        <v>37</v>
      </c>
      <c r="D42" s="50" t="s">
        <v>75</v>
      </c>
      <c r="E42" s="50" t="s">
        <v>115</v>
      </c>
      <c r="F42" s="15" t="s">
        <v>67</v>
      </c>
      <c r="G42" s="91" t="s">
        <v>166</v>
      </c>
      <c r="H42" s="15" t="s">
        <v>79</v>
      </c>
      <c r="I42" s="15" t="s">
        <v>80</v>
      </c>
      <c r="J42" s="51" t="s">
        <v>84</v>
      </c>
      <c r="K42" s="51" t="s">
        <v>49</v>
      </c>
      <c r="L42" s="51">
        <f t="shared" si="0"/>
        <v>2.5</v>
      </c>
      <c r="M42" s="51" t="str">
        <f t="shared" si="1"/>
        <v>Zona de riesgo baja</v>
      </c>
      <c r="N42" s="52" t="str">
        <f t="shared" si="2"/>
        <v>Aceptar</v>
      </c>
      <c r="O42" s="21" t="s">
        <v>163</v>
      </c>
      <c r="P42" s="21" t="s">
        <v>46</v>
      </c>
      <c r="Q42" s="21" t="s">
        <v>47</v>
      </c>
      <c r="R42" s="21" t="s">
        <v>47</v>
      </c>
      <c r="S42" s="21" t="s">
        <v>97</v>
      </c>
      <c r="T42" s="21" t="s">
        <v>47</v>
      </c>
      <c r="U42" s="21" t="s">
        <v>47</v>
      </c>
      <c r="V42" s="54" t="s">
        <v>47</v>
      </c>
      <c r="W42" s="51">
        <f t="shared" si="3"/>
        <v>100</v>
      </c>
      <c r="X42" s="54" t="s">
        <v>83</v>
      </c>
      <c r="Y42" s="51" t="s">
        <v>84</v>
      </c>
      <c r="Z42" s="51" t="s">
        <v>49</v>
      </c>
      <c r="AA42" s="52">
        <f t="shared" si="4"/>
        <v>2.5</v>
      </c>
      <c r="AB42" s="51" t="str">
        <f t="shared" si="5"/>
        <v>Zona de riesgo baja</v>
      </c>
      <c r="AC42" s="52" t="str">
        <f t="shared" si="6"/>
        <v>Aceptar</v>
      </c>
      <c r="AD42" s="15" t="s">
        <v>98</v>
      </c>
      <c r="AE42" s="15" t="s">
        <v>118</v>
      </c>
      <c r="AF42" s="83">
        <v>44196</v>
      </c>
      <c r="AG42" s="15" t="s">
        <v>434</v>
      </c>
      <c r="AH42" s="20" t="s">
        <v>248</v>
      </c>
      <c r="AI42" s="55">
        <v>44545</v>
      </c>
      <c r="AJ42" s="50"/>
    </row>
    <row r="43" spans="1:36" ht="99.75" x14ac:dyDescent="0.25">
      <c r="A43" s="15" t="s">
        <v>73</v>
      </c>
      <c r="B43" s="50" t="s">
        <v>74</v>
      </c>
      <c r="C43" s="50" t="s">
        <v>37</v>
      </c>
      <c r="D43" s="50" t="s">
        <v>75</v>
      </c>
      <c r="E43" s="50" t="s">
        <v>115</v>
      </c>
      <c r="F43" s="15" t="s">
        <v>77</v>
      </c>
      <c r="G43" s="91" t="s">
        <v>167</v>
      </c>
      <c r="H43" s="15" t="s">
        <v>79</v>
      </c>
      <c r="I43" s="15" t="s">
        <v>80</v>
      </c>
      <c r="J43" s="51" t="s">
        <v>43</v>
      </c>
      <c r="K43" s="51" t="s">
        <v>44</v>
      </c>
      <c r="L43" s="51">
        <f t="shared" si="0"/>
        <v>15</v>
      </c>
      <c r="M43" s="51" t="str">
        <f t="shared" si="1"/>
        <v>Zona de riesgo alta</v>
      </c>
      <c r="N43" s="52" t="str">
        <f t="shared" si="2"/>
        <v>Prevenir
Proteger
Transferir</v>
      </c>
      <c r="O43" s="21" t="s">
        <v>168</v>
      </c>
      <c r="P43" s="21" t="s">
        <v>46</v>
      </c>
      <c r="Q43" s="21" t="s">
        <v>47</v>
      </c>
      <c r="R43" s="21" t="s">
        <v>47</v>
      </c>
      <c r="S43" s="21" t="s">
        <v>48</v>
      </c>
      <c r="T43" s="21" t="s">
        <v>47</v>
      </c>
      <c r="U43" s="21" t="s">
        <v>47</v>
      </c>
      <c r="V43" s="54" t="s">
        <v>47</v>
      </c>
      <c r="W43" s="51">
        <f t="shared" si="3"/>
        <v>90</v>
      </c>
      <c r="X43" s="54" t="s">
        <v>83</v>
      </c>
      <c r="Y43" s="51" t="s">
        <v>43</v>
      </c>
      <c r="Z43" s="51" t="s">
        <v>44</v>
      </c>
      <c r="AA43" s="52">
        <f t="shared" si="4"/>
        <v>15</v>
      </c>
      <c r="AB43" s="51" t="str">
        <f t="shared" si="5"/>
        <v>Zona de riesgo alta</v>
      </c>
      <c r="AC43" s="52" t="str">
        <f t="shared" si="6"/>
        <v>Prevenir
Proteger
Transferir</v>
      </c>
      <c r="AD43" s="15" t="s">
        <v>98</v>
      </c>
      <c r="AE43" s="15" t="s">
        <v>118</v>
      </c>
      <c r="AF43" s="83">
        <v>44196</v>
      </c>
      <c r="AG43" s="15" t="s">
        <v>434</v>
      </c>
      <c r="AH43" s="20" t="s">
        <v>248</v>
      </c>
      <c r="AI43" s="55">
        <v>44545</v>
      </c>
      <c r="AJ43" s="50"/>
    </row>
    <row r="44" spans="1:36" ht="99.75" x14ac:dyDescent="0.25">
      <c r="A44" s="15" t="s">
        <v>73</v>
      </c>
      <c r="B44" s="50" t="s">
        <v>74</v>
      </c>
      <c r="C44" s="50" t="s">
        <v>37</v>
      </c>
      <c r="D44" s="50" t="s">
        <v>75</v>
      </c>
      <c r="E44" s="50" t="s">
        <v>115</v>
      </c>
      <c r="F44" s="15" t="s">
        <v>77</v>
      </c>
      <c r="G44" s="91" t="s">
        <v>169</v>
      </c>
      <c r="H44" s="15" t="s">
        <v>79</v>
      </c>
      <c r="I44" s="15" t="s">
        <v>80</v>
      </c>
      <c r="J44" s="51" t="s">
        <v>84</v>
      </c>
      <c r="K44" s="51" t="s">
        <v>44</v>
      </c>
      <c r="L44" s="51">
        <f t="shared" si="0"/>
        <v>5</v>
      </c>
      <c r="M44" s="51" t="str">
        <f t="shared" si="1"/>
        <v>Zona de riesgo moderada</v>
      </c>
      <c r="N44" s="52" t="str">
        <f t="shared" si="2"/>
        <v>Prevenir
Retener
Proteger</v>
      </c>
      <c r="O44" s="21" t="s">
        <v>168</v>
      </c>
      <c r="P44" s="21" t="s">
        <v>46</v>
      </c>
      <c r="Q44" s="21" t="s">
        <v>47</v>
      </c>
      <c r="R44" s="21" t="s">
        <v>47</v>
      </c>
      <c r="S44" s="21" t="s">
        <v>48</v>
      </c>
      <c r="T44" s="21" t="s">
        <v>47</v>
      </c>
      <c r="U44" s="21" t="s">
        <v>47</v>
      </c>
      <c r="V44" s="54" t="s">
        <v>47</v>
      </c>
      <c r="W44" s="51">
        <f t="shared" si="3"/>
        <v>90</v>
      </c>
      <c r="X44" s="54" t="s">
        <v>83</v>
      </c>
      <c r="Y44" s="51" t="s">
        <v>84</v>
      </c>
      <c r="Z44" s="51" t="s">
        <v>44</v>
      </c>
      <c r="AA44" s="52">
        <f t="shared" si="4"/>
        <v>5</v>
      </c>
      <c r="AB44" s="51" t="str">
        <f t="shared" si="5"/>
        <v>Zona de riesgo moderada</v>
      </c>
      <c r="AC44" s="52" t="str">
        <f t="shared" si="6"/>
        <v>Prevenir
Retener
Proteger</v>
      </c>
      <c r="AD44" s="15" t="s">
        <v>98</v>
      </c>
      <c r="AE44" s="15" t="s">
        <v>118</v>
      </c>
      <c r="AF44" s="83">
        <v>44196</v>
      </c>
      <c r="AG44" s="15" t="s">
        <v>434</v>
      </c>
      <c r="AH44" s="20" t="s">
        <v>248</v>
      </c>
      <c r="AI44" s="55">
        <v>44545</v>
      </c>
      <c r="AJ44" s="50"/>
    </row>
    <row r="45" spans="1:36" ht="99.75" x14ac:dyDescent="0.25">
      <c r="A45" s="15" t="s">
        <v>73</v>
      </c>
      <c r="B45" s="50" t="s">
        <v>74</v>
      </c>
      <c r="C45" s="50" t="s">
        <v>37</v>
      </c>
      <c r="D45" s="50" t="s">
        <v>75</v>
      </c>
      <c r="E45" s="50" t="s">
        <v>170</v>
      </c>
      <c r="F45" s="15" t="s">
        <v>67</v>
      </c>
      <c r="G45" s="91" t="s">
        <v>171</v>
      </c>
      <c r="H45" s="15" t="s">
        <v>79</v>
      </c>
      <c r="I45" s="15" t="s">
        <v>80</v>
      </c>
      <c r="J45" s="51" t="s">
        <v>43</v>
      </c>
      <c r="K45" s="51" t="s">
        <v>44</v>
      </c>
      <c r="L45" s="51">
        <f t="shared" si="0"/>
        <v>15</v>
      </c>
      <c r="M45" s="51" t="str">
        <f t="shared" si="1"/>
        <v>Zona de riesgo alta</v>
      </c>
      <c r="N45" s="52" t="str">
        <f t="shared" si="2"/>
        <v>Prevenir
Proteger
Transferir</v>
      </c>
      <c r="O45" s="21" t="s">
        <v>172</v>
      </c>
      <c r="P45" s="21" t="s">
        <v>46</v>
      </c>
      <c r="Q45" s="21" t="s">
        <v>47</v>
      </c>
      <c r="R45" s="21" t="s">
        <v>47</v>
      </c>
      <c r="S45" s="21" t="s">
        <v>48</v>
      </c>
      <c r="T45" s="21" t="s">
        <v>47</v>
      </c>
      <c r="U45" s="21" t="s">
        <v>47</v>
      </c>
      <c r="V45" s="54" t="s">
        <v>47</v>
      </c>
      <c r="W45" s="51">
        <f t="shared" si="3"/>
        <v>90</v>
      </c>
      <c r="X45" s="54" t="s">
        <v>83</v>
      </c>
      <c r="Y45" s="51" t="s">
        <v>43</v>
      </c>
      <c r="Z45" s="51" t="s">
        <v>44</v>
      </c>
      <c r="AA45" s="52">
        <f t="shared" si="4"/>
        <v>15</v>
      </c>
      <c r="AB45" s="51" t="str">
        <f t="shared" si="5"/>
        <v>Zona de riesgo alta</v>
      </c>
      <c r="AC45" s="52" t="str">
        <f t="shared" si="6"/>
        <v>Prevenir
Proteger
Transferir</v>
      </c>
      <c r="AD45" s="15" t="s">
        <v>98</v>
      </c>
      <c r="AE45" s="15" t="s">
        <v>118</v>
      </c>
      <c r="AF45" s="83">
        <v>44196</v>
      </c>
      <c r="AG45" s="15" t="s">
        <v>434</v>
      </c>
      <c r="AH45" s="20" t="s">
        <v>248</v>
      </c>
      <c r="AI45" s="55">
        <v>44545</v>
      </c>
      <c r="AJ45" s="50"/>
    </row>
    <row r="46" spans="1:36" ht="99.75" x14ac:dyDescent="0.25">
      <c r="A46" s="15" t="s">
        <v>73</v>
      </c>
      <c r="B46" s="50" t="s">
        <v>74</v>
      </c>
      <c r="C46" s="50" t="s">
        <v>37</v>
      </c>
      <c r="D46" s="50" t="s">
        <v>75</v>
      </c>
      <c r="E46" s="50" t="s">
        <v>170</v>
      </c>
      <c r="F46" s="15" t="s">
        <v>67</v>
      </c>
      <c r="G46" s="91" t="s">
        <v>173</v>
      </c>
      <c r="H46" s="15" t="s">
        <v>79</v>
      </c>
      <c r="I46" s="15" t="s">
        <v>80</v>
      </c>
      <c r="J46" s="51" t="s">
        <v>84</v>
      </c>
      <c r="K46" s="51" t="s">
        <v>49</v>
      </c>
      <c r="L46" s="51">
        <f t="shared" si="0"/>
        <v>2.5</v>
      </c>
      <c r="M46" s="51" t="str">
        <f t="shared" si="1"/>
        <v>Zona de riesgo baja</v>
      </c>
      <c r="N46" s="52" t="str">
        <f t="shared" si="2"/>
        <v>Aceptar</v>
      </c>
      <c r="O46" s="21" t="s">
        <v>172</v>
      </c>
      <c r="P46" s="21" t="s">
        <v>46</v>
      </c>
      <c r="Q46" s="21" t="s">
        <v>47</v>
      </c>
      <c r="R46" s="21" t="s">
        <v>47</v>
      </c>
      <c r="S46" s="21" t="s">
        <v>48</v>
      </c>
      <c r="T46" s="21" t="s">
        <v>47</v>
      </c>
      <c r="U46" s="21" t="s">
        <v>47</v>
      </c>
      <c r="V46" s="54" t="s">
        <v>47</v>
      </c>
      <c r="W46" s="51">
        <f t="shared" si="3"/>
        <v>90</v>
      </c>
      <c r="X46" s="54" t="s">
        <v>83</v>
      </c>
      <c r="Y46" s="51" t="s">
        <v>84</v>
      </c>
      <c r="Z46" s="51" t="s">
        <v>49</v>
      </c>
      <c r="AA46" s="52">
        <f t="shared" si="4"/>
        <v>2.5</v>
      </c>
      <c r="AB46" s="51" t="str">
        <f t="shared" si="5"/>
        <v>Zona de riesgo baja</v>
      </c>
      <c r="AC46" s="52" t="str">
        <f t="shared" si="6"/>
        <v>Aceptar</v>
      </c>
      <c r="AD46" s="15" t="s">
        <v>98</v>
      </c>
      <c r="AE46" s="15" t="s">
        <v>118</v>
      </c>
      <c r="AF46" s="83">
        <v>44196</v>
      </c>
      <c r="AG46" s="15" t="s">
        <v>434</v>
      </c>
      <c r="AH46" s="20" t="s">
        <v>248</v>
      </c>
      <c r="AI46" s="55">
        <v>44545</v>
      </c>
      <c r="AJ46" s="50"/>
    </row>
    <row r="47" spans="1:36" ht="99.75" x14ac:dyDescent="0.25">
      <c r="A47" s="15" t="s">
        <v>73</v>
      </c>
      <c r="B47" s="50" t="s">
        <v>74</v>
      </c>
      <c r="C47" s="50" t="s">
        <v>37</v>
      </c>
      <c r="D47" s="50" t="s">
        <v>75</v>
      </c>
      <c r="E47" s="50" t="s">
        <v>170</v>
      </c>
      <c r="F47" s="15" t="s">
        <v>119</v>
      </c>
      <c r="G47" s="91" t="s">
        <v>174</v>
      </c>
      <c r="H47" s="15" t="s">
        <v>79</v>
      </c>
      <c r="I47" s="15" t="s">
        <v>80</v>
      </c>
      <c r="J47" s="51" t="s">
        <v>84</v>
      </c>
      <c r="K47" s="51" t="s">
        <v>44</v>
      </c>
      <c r="L47" s="51">
        <f t="shared" si="0"/>
        <v>5</v>
      </c>
      <c r="M47" s="51" t="str">
        <f t="shared" si="1"/>
        <v>Zona de riesgo moderada</v>
      </c>
      <c r="N47" s="52" t="str">
        <f t="shared" si="2"/>
        <v>Prevenir
Retener
Proteger</v>
      </c>
      <c r="O47" s="21" t="s">
        <v>172</v>
      </c>
      <c r="P47" s="21" t="s">
        <v>46</v>
      </c>
      <c r="Q47" s="21" t="s">
        <v>47</v>
      </c>
      <c r="R47" s="21" t="s">
        <v>47</v>
      </c>
      <c r="S47" s="21" t="s">
        <v>48</v>
      </c>
      <c r="T47" s="21" t="s">
        <v>47</v>
      </c>
      <c r="U47" s="21" t="s">
        <v>47</v>
      </c>
      <c r="V47" s="54" t="s">
        <v>47</v>
      </c>
      <c r="W47" s="51">
        <f t="shared" si="3"/>
        <v>90</v>
      </c>
      <c r="X47" s="54" t="s">
        <v>83</v>
      </c>
      <c r="Y47" s="51" t="s">
        <v>84</v>
      </c>
      <c r="Z47" s="51" t="s">
        <v>49</v>
      </c>
      <c r="AA47" s="52">
        <f t="shared" si="4"/>
        <v>2.5</v>
      </c>
      <c r="AB47" s="51" t="str">
        <f t="shared" si="5"/>
        <v>Zona de riesgo baja</v>
      </c>
      <c r="AC47" s="52" t="str">
        <f t="shared" si="6"/>
        <v>Aceptar</v>
      </c>
      <c r="AD47" s="15" t="s">
        <v>98</v>
      </c>
      <c r="AE47" s="15" t="s">
        <v>118</v>
      </c>
      <c r="AF47" s="83">
        <v>44196</v>
      </c>
      <c r="AG47" s="15" t="s">
        <v>434</v>
      </c>
      <c r="AH47" s="20" t="s">
        <v>248</v>
      </c>
      <c r="AI47" s="55">
        <v>44545</v>
      </c>
      <c r="AJ47" s="50"/>
    </row>
    <row r="48" spans="1:36" ht="99.75" x14ac:dyDescent="0.25">
      <c r="A48" s="15" t="s">
        <v>73</v>
      </c>
      <c r="B48" s="50" t="s">
        <v>74</v>
      </c>
      <c r="C48" s="50" t="s">
        <v>37</v>
      </c>
      <c r="D48" s="50" t="s">
        <v>75</v>
      </c>
      <c r="E48" s="50" t="s">
        <v>175</v>
      </c>
      <c r="F48" s="15" t="s">
        <v>77</v>
      </c>
      <c r="G48" s="91" t="s">
        <v>176</v>
      </c>
      <c r="H48" s="15" t="s">
        <v>79</v>
      </c>
      <c r="I48" s="15" t="s">
        <v>80</v>
      </c>
      <c r="J48" s="51" t="s">
        <v>56</v>
      </c>
      <c r="K48" s="51" t="s">
        <v>44</v>
      </c>
      <c r="L48" s="51">
        <f t="shared" si="0"/>
        <v>20</v>
      </c>
      <c r="M48" s="51" t="str">
        <f t="shared" si="1"/>
        <v>Zona de riesgo alta</v>
      </c>
      <c r="N48" s="52" t="str">
        <f t="shared" si="2"/>
        <v>Prevenir
Proteger
Transferir</v>
      </c>
      <c r="O48" s="21" t="s">
        <v>177</v>
      </c>
      <c r="P48" s="21" t="s">
        <v>46</v>
      </c>
      <c r="Q48" s="21" t="s">
        <v>109</v>
      </c>
      <c r="R48" s="21" t="s">
        <v>47</v>
      </c>
      <c r="S48" s="21" t="s">
        <v>48</v>
      </c>
      <c r="T48" s="21" t="s">
        <v>47</v>
      </c>
      <c r="U48" s="21" t="s">
        <v>47</v>
      </c>
      <c r="V48" s="54" t="s">
        <v>47</v>
      </c>
      <c r="W48" s="51">
        <f t="shared" si="3"/>
        <v>75</v>
      </c>
      <c r="X48" s="54" t="s">
        <v>83</v>
      </c>
      <c r="Y48" s="51" t="s">
        <v>43</v>
      </c>
      <c r="Z48" s="51" t="s">
        <v>49</v>
      </c>
      <c r="AA48" s="52">
        <f t="shared" si="4"/>
        <v>7.5</v>
      </c>
      <c r="AB48" s="51" t="str">
        <f t="shared" si="5"/>
        <v>Zona de riesgo moderada</v>
      </c>
      <c r="AC48" s="52" t="str">
        <f t="shared" si="6"/>
        <v>Prevenir
Retener
Proteger</v>
      </c>
      <c r="AD48" s="15" t="s">
        <v>98</v>
      </c>
      <c r="AE48" s="15" t="s">
        <v>118</v>
      </c>
      <c r="AF48" s="83">
        <v>44196</v>
      </c>
      <c r="AG48" s="15" t="s">
        <v>434</v>
      </c>
      <c r="AH48" s="20" t="s">
        <v>248</v>
      </c>
      <c r="AI48" s="55">
        <v>44545</v>
      </c>
      <c r="AJ48" s="50"/>
    </row>
    <row r="49" spans="1:36" ht="99.75" x14ac:dyDescent="0.25">
      <c r="A49" s="15" t="s">
        <v>73</v>
      </c>
      <c r="B49" s="50" t="s">
        <v>74</v>
      </c>
      <c r="C49" s="50" t="s">
        <v>37</v>
      </c>
      <c r="D49" s="50" t="s">
        <v>75</v>
      </c>
      <c r="E49" s="50" t="s">
        <v>76</v>
      </c>
      <c r="F49" s="15" t="s">
        <v>112</v>
      </c>
      <c r="G49" s="91" t="s">
        <v>178</v>
      </c>
      <c r="H49" s="15" t="s">
        <v>79</v>
      </c>
      <c r="I49" s="15" t="s">
        <v>80</v>
      </c>
      <c r="J49" s="51" t="s">
        <v>81</v>
      </c>
      <c r="K49" s="51" t="s">
        <v>49</v>
      </c>
      <c r="L49" s="51">
        <f t="shared" si="0"/>
        <v>5</v>
      </c>
      <c r="M49" s="51" t="str">
        <f t="shared" si="1"/>
        <v>Zona de riesgo moderada</v>
      </c>
      <c r="N49" s="52" t="str">
        <f t="shared" si="2"/>
        <v>Prevenir
Retener
Proteger</v>
      </c>
      <c r="O49" s="21" t="s">
        <v>179</v>
      </c>
      <c r="P49" s="21" t="s">
        <v>46</v>
      </c>
      <c r="Q49" s="21" t="s">
        <v>109</v>
      </c>
      <c r="R49" s="21" t="s">
        <v>47</v>
      </c>
      <c r="S49" s="21" t="s">
        <v>97</v>
      </c>
      <c r="T49" s="21" t="s">
        <v>47</v>
      </c>
      <c r="U49" s="21" t="s">
        <v>47</v>
      </c>
      <c r="V49" s="54" t="s">
        <v>47</v>
      </c>
      <c r="W49" s="51">
        <f t="shared" si="3"/>
        <v>85</v>
      </c>
      <c r="X49" s="54" t="s">
        <v>83</v>
      </c>
      <c r="Y49" s="51" t="s">
        <v>84</v>
      </c>
      <c r="Z49" s="51" t="s">
        <v>49</v>
      </c>
      <c r="AA49" s="52">
        <f t="shared" si="4"/>
        <v>2.5</v>
      </c>
      <c r="AB49" s="51" t="str">
        <f t="shared" si="5"/>
        <v>Zona de riesgo baja</v>
      </c>
      <c r="AC49" s="52" t="str">
        <f t="shared" si="6"/>
        <v>Aceptar</v>
      </c>
      <c r="AD49" s="15" t="s">
        <v>98</v>
      </c>
      <c r="AE49" s="15" t="s">
        <v>86</v>
      </c>
      <c r="AF49" s="83">
        <v>44196</v>
      </c>
      <c r="AG49" s="15" t="s">
        <v>434</v>
      </c>
      <c r="AH49" s="20" t="s">
        <v>248</v>
      </c>
      <c r="AI49" s="55">
        <v>44545</v>
      </c>
      <c r="AJ49" s="50"/>
    </row>
    <row r="50" spans="1:36" ht="99.75" x14ac:dyDescent="0.25">
      <c r="A50" s="15" t="s">
        <v>73</v>
      </c>
      <c r="B50" s="50" t="s">
        <v>74</v>
      </c>
      <c r="C50" s="50" t="s">
        <v>37</v>
      </c>
      <c r="D50" s="50" t="s">
        <v>75</v>
      </c>
      <c r="E50" s="50" t="s">
        <v>170</v>
      </c>
      <c r="F50" s="15" t="s">
        <v>67</v>
      </c>
      <c r="G50" s="91" t="s">
        <v>180</v>
      </c>
      <c r="H50" s="15" t="s">
        <v>79</v>
      </c>
      <c r="I50" s="15" t="s">
        <v>80</v>
      </c>
      <c r="J50" s="51" t="s">
        <v>84</v>
      </c>
      <c r="K50" s="51" t="s">
        <v>49</v>
      </c>
      <c r="L50" s="51">
        <f t="shared" si="0"/>
        <v>2.5</v>
      </c>
      <c r="M50" s="51" t="str">
        <f t="shared" si="1"/>
        <v>Zona de riesgo baja</v>
      </c>
      <c r="N50" s="52" t="str">
        <f t="shared" si="2"/>
        <v>Aceptar</v>
      </c>
      <c r="O50" s="21" t="s">
        <v>172</v>
      </c>
      <c r="P50" s="21" t="s">
        <v>46</v>
      </c>
      <c r="Q50" s="21" t="s">
        <v>47</v>
      </c>
      <c r="R50" s="21" t="s">
        <v>47</v>
      </c>
      <c r="S50" s="21" t="s">
        <v>48</v>
      </c>
      <c r="T50" s="21" t="s">
        <v>47</v>
      </c>
      <c r="U50" s="21" t="s">
        <v>47</v>
      </c>
      <c r="V50" s="54" t="s">
        <v>47</v>
      </c>
      <c r="W50" s="51">
        <f t="shared" si="3"/>
        <v>90</v>
      </c>
      <c r="X50" s="54" t="s">
        <v>83</v>
      </c>
      <c r="Y50" s="51" t="s">
        <v>84</v>
      </c>
      <c r="Z50" s="51" t="s">
        <v>49</v>
      </c>
      <c r="AA50" s="52">
        <f t="shared" si="4"/>
        <v>2.5</v>
      </c>
      <c r="AB50" s="51" t="str">
        <f t="shared" si="5"/>
        <v>Zona de riesgo baja</v>
      </c>
      <c r="AC50" s="52" t="str">
        <f t="shared" si="6"/>
        <v>Aceptar</v>
      </c>
      <c r="AD50" s="15" t="s">
        <v>98</v>
      </c>
      <c r="AE50" s="15" t="s">
        <v>118</v>
      </c>
      <c r="AF50" s="83">
        <v>44196</v>
      </c>
      <c r="AG50" s="15" t="s">
        <v>434</v>
      </c>
      <c r="AH50" s="20" t="s">
        <v>248</v>
      </c>
      <c r="AI50" s="55">
        <v>44545</v>
      </c>
      <c r="AJ50" s="50"/>
    </row>
    <row r="51" spans="1:36" ht="99.75" x14ac:dyDescent="0.25">
      <c r="A51" s="15" t="s">
        <v>73</v>
      </c>
      <c r="B51" s="50" t="s">
        <v>74</v>
      </c>
      <c r="C51" s="50" t="s">
        <v>37</v>
      </c>
      <c r="D51" s="50" t="s">
        <v>75</v>
      </c>
      <c r="E51" s="50" t="s">
        <v>146</v>
      </c>
      <c r="F51" s="15" t="s">
        <v>119</v>
      </c>
      <c r="G51" s="91" t="s">
        <v>181</v>
      </c>
      <c r="H51" s="15" t="s">
        <v>79</v>
      </c>
      <c r="I51" s="15" t="s">
        <v>80</v>
      </c>
      <c r="J51" s="51" t="s">
        <v>43</v>
      </c>
      <c r="K51" s="51" t="s">
        <v>44</v>
      </c>
      <c r="L51" s="51">
        <f t="shared" si="0"/>
        <v>15</v>
      </c>
      <c r="M51" s="51" t="str">
        <f t="shared" si="1"/>
        <v>Zona de riesgo alta</v>
      </c>
      <c r="N51" s="52" t="str">
        <f t="shared" si="2"/>
        <v>Prevenir
Proteger
Transferir</v>
      </c>
      <c r="O51" s="21" t="s">
        <v>182</v>
      </c>
      <c r="P51" s="21" t="s">
        <v>46</v>
      </c>
      <c r="Q51" s="21" t="s">
        <v>47</v>
      </c>
      <c r="R51" s="21" t="s">
        <v>47</v>
      </c>
      <c r="S51" s="21" t="s">
        <v>48</v>
      </c>
      <c r="T51" s="21" t="s">
        <v>47</v>
      </c>
      <c r="U51" s="21" t="s">
        <v>47</v>
      </c>
      <c r="V51" s="54" t="s">
        <v>47</v>
      </c>
      <c r="W51" s="51">
        <f t="shared" si="3"/>
        <v>90</v>
      </c>
      <c r="X51" s="54" t="s">
        <v>83</v>
      </c>
      <c r="Y51" s="51" t="s">
        <v>81</v>
      </c>
      <c r="Z51" s="51" t="s">
        <v>44</v>
      </c>
      <c r="AA51" s="52">
        <f t="shared" si="4"/>
        <v>10</v>
      </c>
      <c r="AB51" s="51" t="str">
        <f t="shared" si="5"/>
        <v>Zona de riesgo alta</v>
      </c>
      <c r="AC51" s="52" t="str">
        <f t="shared" si="6"/>
        <v>Prevenir
Proteger
Transferir</v>
      </c>
      <c r="AD51" s="15" t="s">
        <v>98</v>
      </c>
      <c r="AE51" s="15" t="s">
        <v>93</v>
      </c>
      <c r="AF51" s="83">
        <v>44196</v>
      </c>
      <c r="AG51" s="15" t="s">
        <v>434</v>
      </c>
      <c r="AH51" s="20" t="s">
        <v>248</v>
      </c>
      <c r="AI51" s="55">
        <v>44545</v>
      </c>
      <c r="AJ51" s="50"/>
    </row>
    <row r="52" spans="1:36" ht="99.75" x14ac:dyDescent="0.25">
      <c r="A52" s="15" t="s">
        <v>73</v>
      </c>
      <c r="B52" s="50" t="s">
        <v>74</v>
      </c>
      <c r="C52" s="50" t="s">
        <v>37</v>
      </c>
      <c r="D52" s="50" t="s">
        <v>75</v>
      </c>
      <c r="E52" s="50" t="s">
        <v>146</v>
      </c>
      <c r="F52" s="15" t="s">
        <v>183</v>
      </c>
      <c r="G52" s="91" t="s">
        <v>184</v>
      </c>
      <c r="H52" s="15" t="s">
        <v>79</v>
      </c>
      <c r="I52" s="15" t="s">
        <v>80</v>
      </c>
      <c r="J52" s="51" t="s">
        <v>81</v>
      </c>
      <c r="K52" s="51" t="s">
        <v>49</v>
      </c>
      <c r="L52" s="51">
        <f t="shared" si="0"/>
        <v>5</v>
      </c>
      <c r="M52" s="51" t="str">
        <f t="shared" si="1"/>
        <v>Zona de riesgo moderada</v>
      </c>
      <c r="N52" s="52" t="str">
        <f t="shared" si="2"/>
        <v>Prevenir
Retener
Proteger</v>
      </c>
      <c r="O52" s="21" t="s">
        <v>182</v>
      </c>
      <c r="P52" s="21" t="s">
        <v>46</v>
      </c>
      <c r="Q52" s="21" t="s">
        <v>47</v>
      </c>
      <c r="R52" s="21" t="s">
        <v>47</v>
      </c>
      <c r="S52" s="21" t="s">
        <v>48</v>
      </c>
      <c r="T52" s="21" t="s">
        <v>47</v>
      </c>
      <c r="U52" s="21" t="s">
        <v>47</v>
      </c>
      <c r="V52" s="54" t="s">
        <v>47</v>
      </c>
      <c r="W52" s="51">
        <f t="shared" si="3"/>
        <v>90</v>
      </c>
      <c r="X52" s="54" t="s">
        <v>83</v>
      </c>
      <c r="Y52" s="51" t="s">
        <v>84</v>
      </c>
      <c r="Z52" s="51" t="s">
        <v>49</v>
      </c>
      <c r="AA52" s="52">
        <f t="shared" si="4"/>
        <v>2.5</v>
      </c>
      <c r="AB52" s="51" t="str">
        <f t="shared" si="5"/>
        <v>Zona de riesgo baja</v>
      </c>
      <c r="AC52" s="52" t="str">
        <f t="shared" si="6"/>
        <v>Aceptar</v>
      </c>
      <c r="AD52" s="15" t="s">
        <v>98</v>
      </c>
      <c r="AE52" s="15" t="s">
        <v>93</v>
      </c>
      <c r="AF52" s="83">
        <v>44196</v>
      </c>
      <c r="AG52" s="15" t="s">
        <v>434</v>
      </c>
      <c r="AH52" s="20" t="s">
        <v>248</v>
      </c>
      <c r="AI52" s="55">
        <v>44545</v>
      </c>
      <c r="AJ52" s="50"/>
    </row>
    <row r="53" spans="1:36" ht="99.75" x14ac:dyDescent="0.25">
      <c r="A53" s="15" t="s">
        <v>73</v>
      </c>
      <c r="B53" s="50" t="s">
        <v>74</v>
      </c>
      <c r="C53" s="50" t="s">
        <v>37</v>
      </c>
      <c r="D53" s="50" t="s">
        <v>75</v>
      </c>
      <c r="E53" s="50" t="s">
        <v>146</v>
      </c>
      <c r="F53" s="15" t="s">
        <v>99</v>
      </c>
      <c r="G53" s="91" t="s">
        <v>185</v>
      </c>
      <c r="H53" s="15" t="s">
        <v>79</v>
      </c>
      <c r="I53" s="15" t="s">
        <v>80</v>
      </c>
      <c r="J53" s="51" t="s">
        <v>56</v>
      </c>
      <c r="K53" s="51" t="s">
        <v>44</v>
      </c>
      <c r="L53" s="51">
        <f t="shared" si="0"/>
        <v>20</v>
      </c>
      <c r="M53" s="51" t="str">
        <f t="shared" si="1"/>
        <v>Zona de riesgo alta</v>
      </c>
      <c r="N53" s="52" t="str">
        <f t="shared" si="2"/>
        <v>Prevenir
Proteger
Transferir</v>
      </c>
      <c r="O53" s="21" t="s">
        <v>182</v>
      </c>
      <c r="P53" s="21" t="s">
        <v>46</v>
      </c>
      <c r="Q53" s="21" t="s">
        <v>47</v>
      </c>
      <c r="R53" s="21" t="s">
        <v>47</v>
      </c>
      <c r="S53" s="21" t="s">
        <v>48</v>
      </c>
      <c r="T53" s="21" t="s">
        <v>47</v>
      </c>
      <c r="U53" s="21" t="s">
        <v>47</v>
      </c>
      <c r="V53" s="54" t="s">
        <v>47</v>
      </c>
      <c r="W53" s="51">
        <f t="shared" si="3"/>
        <v>90</v>
      </c>
      <c r="X53" s="54" t="s">
        <v>83</v>
      </c>
      <c r="Y53" s="51" t="s">
        <v>43</v>
      </c>
      <c r="Z53" s="51" t="s">
        <v>44</v>
      </c>
      <c r="AA53" s="52">
        <f t="shared" si="4"/>
        <v>15</v>
      </c>
      <c r="AB53" s="51" t="str">
        <f t="shared" si="5"/>
        <v>Zona de riesgo alta</v>
      </c>
      <c r="AC53" s="52" t="str">
        <f t="shared" si="6"/>
        <v>Prevenir
Proteger
Transferir</v>
      </c>
      <c r="AD53" s="15" t="s">
        <v>98</v>
      </c>
      <c r="AE53" s="15" t="s">
        <v>93</v>
      </c>
      <c r="AF53" s="83">
        <v>44196</v>
      </c>
      <c r="AG53" s="15" t="s">
        <v>434</v>
      </c>
      <c r="AH53" s="20" t="s">
        <v>248</v>
      </c>
      <c r="AI53" s="55">
        <v>44545</v>
      </c>
      <c r="AJ53" s="50"/>
    </row>
    <row r="54" spans="1:36" ht="99.75" x14ac:dyDescent="0.25">
      <c r="A54" s="15" t="s">
        <v>73</v>
      </c>
      <c r="B54" s="50" t="s">
        <v>74</v>
      </c>
      <c r="C54" s="50" t="s">
        <v>37</v>
      </c>
      <c r="D54" s="50" t="s">
        <v>75</v>
      </c>
      <c r="E54" s="50" t="s">
        <v>146</v>
      </c>
      <c r="F54" s="15" t="s">
        <v>67</v>
      </c>
      <c r="G54" s="91" t="s">
        <v>186</v>
      </c>
      <c r="H54" s="15" t="s">
        <v>79</v>
      </c>
      <c r="I54" s="15" t="s">
        <v>80</v>
      </c>
      <c r="J54" s="51" t="s">
        <v>56</v>
      </c>
      <c r="K54" s="51" t="s">
        <v>57</v>
      </c>
      <c r="L54" s="51">
        <f t="shared" si="0"/>
        <v>40</v>
      </c>
      <c r="M54" s="51" t="str">
        <f t="shared" si="1"/>
        <v>Zona de riesgo extrema</v>
      </c>
      <c r="N54" s="52" t="str">
        <f t="shared" si="2"/>
        <v>Prevenir
Proteger
Transferir
Eliminar</v>
      </c>
      <c r="O54" s="21" t="s">
        <v>182</v>
      </c>
      <c r="P54" s="21" t="s">
        <v>46</v>
      </c>
      <c r="Q54" s="21" t="s">
        <v>47</v>
      </c>
      <c r="R54" s="21" t="s">
        <v>47</v>
      </c>
      <c r="S54" s="21" t="s">
        <v>48</v>
      </c>
      <c r="T54" s="21" t="s">
        <v>47</v>
      </c>
      <c r="U54" s="21" t="s">
        <v>47</v>
      </c>
      <c r="V54" s="54" t="s">
        <v>47</v>
      </c>
      <c r="W54" s="51">
        <f t="shared" si="3"/>
        <v>90</v>
      </c>
      <c r="X54" s="54" t="s">
        <v>83</v>
      </c>
      <c r="Y54" s="51" t="s">
        <v>56</v>
      </c>
      <c r="Z54" s="51" t="s">
        <v>44</v>
      </c>
      <c r="AA54" s="52">
        <f t="shared" si="4"/>
        <v>20</v>
      </c>
      <c r="AB54" s="51" t="str">
        <f t="shared" si="5"/>
        <v>Zona de riesgo alta</v>
      </c>
      <c r="AC54" s="52" t="str">
        <f t="shared" si="6"/>
        <v>Prevenir
Proteger
Transferir</v>
      </c>
      <c r="AD54" s="15" t="s">
        <v>98</v>
      </c>
      <c r="AE54" s="15" t="s">
        <v>93</v>
      </c>
      <c r="AF54" s="83">
        <v>44196</v>
      </c>
      <c r="AG54" s="15" t="s">
        <v>434</v>
      </c>
      <c r="AH54" s="20" t="s">
        <v>248</v>
      </c>
      <c r="AI54" s="55">
        <v>44545</v>
      </c>
      <c r="AJ54" s="50"/>
    </row>
    <row r="55" spans="1:36" ht="99.75" x14ac:dyDescent="0.25">
      <c r="A55" s="15" t="s">
        <v>73</v>
      </c>
      <c r="B55" s="50" t="s">
        <v>74</v>
      </c>
      <c r="C55" s="50" t="s">
        <v>37</v>
      </c>
      <c r="D55" s="50" t="s">
        <v>75</v>
      </c>
      <c r="E55" s="50" t="s">
        <v>146</v>
      </c>
      <c r="F55" s="15" t="s">
        <v>67</v>
      </c>
      <c r="G55" s="91" t="s">
        <v>187</v>
      </c>
      <c r="H55" s="15" t="s">
        <v>79</v>
      </c>
      <c r="I55" s="15" t="s">
        <v>80</v>
      </c>
      <c r="J55" s="51" t="s">
        <v>81</v>
      </c>
      <c r="K55" s="51" t="s">
        <v>49</v>
      </c>
      <c r="L55" s="51">
        <f t="shared" si="0"/>
        <v>5</v>
      </c>
      <c r="M55" s="51" t="str">
        <f t="shared" si="1"/>
        <v>Zona de riesgo moderada</v>
      </c>
      <c r="N55" s="52" t="str">
        <f t="shared" si="2"/>
        <v>Prevenir
Retener
Proteger</v>
      </c>
      <c r="O55" s="21" t="s">
        <v>182</v>
      </c>
      <c r="P55" s="21" t="s">
        <v>46</v>
      </c>
      <c r="Q55" s="21" t="s">
        <v>47</v>
      </c>
      <c r="R55" s="21" t="s">
        <v>47</v>
      </c>
      <c r="S55" s="21" t="s">
        <v>48</v>
      </c>
      <c r="T55" s="21" t="s">
        <v>47</v>
      </c>
      <c r="U55" s="21" t="s">
        <v>47</v>
      </c>
      <c r="V55" s="54" t="s">
        <v>47</v>
      </c>
      <c r="W55" s="51">
        <f t="shared" si="3"/>
        <v>90</v>
      </c>
      <c r="X55" s="54" t="s">
        <v>83</v>
      </c>
      <c r="Y55" s="51" t="s">
        <v>84</v>
      </c>
      <c r="Z55" s="51" t="s">
        <v>49</v>
      </c>
      <c r="AA55" s="52">
        <f t="shared" si="4"/>
        <v>2.5</v>
      </c>
      <c r="AB55" s="51" t="str">
        <f t="shared" si="5"/>
        <v>Zona de riesgo baja</v>
      </c>
      <c r="AC55" s="52" t="str">
        <f t="shared" si="6"/>
        <v>Aceptar</v>
      </c>
      <c r="AD55" s="15" t="s">
        <v>98</v>
      </c>
      <c r="AE55" s="15" t="s">
        <v>93</v>
      </c>
      <c r="AF55" s="83">
        <v>44196</v>
      </c>
      <c r="AG55" s="15" t="s">
        <v>434</v>
      </c>
      <c r="AH55" s="20" t="s">
        <v>248</v>
      </c>
      <c r="AI55" s="55">
        <v>44545</v>
      </c>
      <c r="AJ55" s="50"/>
    </row>
    <row r="56" spans="1:36" ht="99.75" x14ac:dyDescent="0.25">
      <c r="A56" s="15" t="s">
        <v>73</v>
      </c>
      <c r="B56" s="50" t="s">
        <v>74</v>
      </c>
      <c r="C56" s="50" t="s">
        <v>37</v>
      </c>
      <c r="D56" s="50" t="s">
        <v>75</v>
      </c>
      <c r="E56" s="50" t="s">
        <v>188</v>
      </c>
      <c r="F56" s="15" t="s">
        <v>67</v>
      </c>
      <c r="G56" s="91" t="s">
        <v>189</v>
      </c>
      <c r="H56" s="15" t="s">
        <v>79</v>
      </c>
      <c r="I56" s="15" t="s">
        <v>80</v>
      </c>
      <c r="J56" s="51" t="s">
        <v>43</v>
      </c>
      <c r="K56" s="51" t="s">
        <v>44</v>
      </c>
      <c r="L56" s="51">
        <f t="shared" si="0"/>
        <v>15</v>
      </c>
      <c r="M56" s="51" t="str">
        <f t="shared" si="1"/>
        <v>Zona de riesgo alta</v>
      </c>
      <c r="N56" s="52" t="str">
        <f t="shared" si="2"/>
        <v>Prevenir
Proteger
Transferir</v>
      </c>
      <c r="O56" s="21" t="s">
        <v>182</v>
      </c>
      <c r="P56" s="21" t="s">
        <v>46</v>
      </c>
      <c r="Q56" s="21" t="s">
        <v>47</v>
      </c>
      <c r="R56" s="21" t="s">
        <v>47</v>
      </c>
      <c r="S56" s="21" t="s">
        <v>48</v>
      </c>
      <c r="T56" s="21" t="s">
        <v>47</v>
      </c>
      <c r="U56" s="21" t="s">
        <v>47</v>
      </c>
      <c r="V56" s="54" t="s">
        <v>47</v>
      </c>
      <c r="W56" s="51">
        <f t="shared" si="3"/>
        <v>90</v>
      </c>
      <c r="X56" s="54" t="s">
        <v>83</v>
      </c>
      <c r="Y56" s="51" t="s">
        <v>81</v>
      </c>
      <c r="Z56" s="51" t="s">
        <v>49</v>
      </c>
      <c r="AA56" s="52">
        <f t="shared" si="4"/>
        <v>5</v>
      </c>
      <c r="AB56" s="51" t="str">
        <f t="shared" si="5"/>
        <v>Zona de riesgo moderada</v>
      </c>
      <c r="AC56" s="52" t="str">
        <f t="shared" si="6"/>
        <v>Prevenir
Retener
Proteger</v>
      </c>
      <c r="AD56" s="15" t="s">
        <v>98</v>
      </c>
      <c r="AE56" s="15" t="s">
        <v>93</v>
      </c>
      <c r="AF56" s="83">
        <v>44196</v>
      </c>
      <c r="AG56" s="15" t="s">
        <v>434</v>
      </c>
      <c r="AH56" s="20" t="s">
        <v>248</v>
      </c>
      <c r="AI56" s="55">
        <v>44545</v>
      </c>
      <c r="AJ56" s="50"/>
    </row>
    <row r="57" spans="1:36" ht="99.75" x14ac:dyDescent="0.25">
      <c r="A57" s="15" t="s">
        <v>73</v>
      </c>
      <c r="B57" s="50" t="s">
        <v>74</v>
      </c>
      <c r="C57" s="50" t="s">
        <v>37</v>
      </c>
      <c r="D57" s="50" t="s">
        <v>75</v>
      </c>
      <c r="E57" s="50" t="s">
        <v>188</v>
      </c>
      <c r="F57" s="15" t="s">
        <v>67</v>
      </c>
      <c r="G57" s="91" t="s">
        <v>190</v>
      </c>
      <c r="H57" s="15" t="s">
        <v>79</v>
      </c>
      <c r="I57" s="15" t="s">
        <v>80</v>
      </c>
      <c r="J57" s="51" t="s">
        <v>43</v>
      </c>
      <c r="K57" s="51" t="s">
        <v>44</v>
      </c>
      <c r="L57" s="51">
        <f t="shared" si="0"/>
        <v>15</v>
      </c>
      <c r="M57" s="51" t="str">
        <f t="shared" si="1"/>
        <v>Zona de riesgo alta</v>
      </c>
      <c r="N57" s="52" t="str">
        <f t="shared" si="2"/>
        <v>Prevenir
Proteger
Transferir</v>
      </c>
      <c r="O57" s="21" t="s">
        <v>182</v>
      </c>
      <c r="P57" s="21" t="s">
        <v>46</v>
      </c>
      <c r="Q57" s="21" t="s">
        <v>47</v>
      </c>
      <c r="R57" s="21" t="s">
        <v>47</v>
      </c>
      <c r="S57" s="21" t="s">
        <v>48</v>
      </c>
      <c r="T57" s="21" t="s">
        <v>47</v>
      </c>
      <c r="U57" s="21" t="s">
        <v>47</v>
      </c>
      <c r="V57" s="54" t="s">
        <v>47</v>
      </c>
      <c r="W57" s="51">
        <f t="shared" si="3"/>
        <v>90</v>
      </c>
      <c r="X57" s="54" t="s">
        <v>83</v>
      </c>
      <c r="Y57" s="51" t="s">
        <v>43</v>
      </c>
      <c r="Z57" s="51" t="s">
        <v>49</v>
      </c>
      <c r="AA57" s="52">
        <f t="shared" si="4"/>
        <v>7.5</v>
      </c>
      <c r="AB57" s="51" t="str">
        <f t="shared" si="5"/>
        <v>Zona de riesgo moderada</v>
      </c>
      <c r="AC57" s="52" t="str">
        <f t="shared" si="6"/>
        <v>Prevenir
Retener
Proteger</v>
      </c>
      <c r="AD57" s="15" t="s">
        <v>98</v>
      </c>
      <c r="AE57" s="15" t="s">
        <v>93</v>
      </c>
      <c r="AF57" s="83">
        <v>44196</v>
      </c>
      <c r="AG57" s="15" t="s">
        <v>434</v>
      </c>
      <c r="AH57" s="20" t="s">
        <v>248</v>
      </c>
      <c r="AI57" s="55">
        <v>44545</v>
      </c>
      <c r="AJ57" s="50"/>
    </row>
    <row r="58" spans="1:36" ht="99.75" x14ac:dyDescent="0.25">
      <c r="A58" s="15" t="s">
        <v>73</v>
      </c>
      <c r="B58" s="50" t="s">
        <v>74</v>
      </c>
      <c r="C58" s="50" t="s">
        <v>37</v>
      </c>
      <c r="D58" s="50" t="s">
        <v>75</v>
      </c>
      <c r="E58" s="50" t="s">
        <v>188</v>
      </c>
      <c r="F58" s="15" t="s">
        <v>67</v>
      </c>
      <c r="G58" s="91" t="s">
        <v>191</v>
      </c>
      <c r="H58" s="15" t="s">
        <v>79</v>
      </c>
      <c r="I58" s="15" t="s">
        <v>80</v>
      </c>
      <c r="J58" s="51" t="s">
        <v>84</v>
      </c>
      <c r="K58" s="51" t="s">
        <v>49</v>
      </c>
      <c r="L58" s="51">
        <f t="shared" si="0"/>
        <v>2.5</v>
      </c>
      <c r="M58" s="51" t="str">
        <f t="shared" si="1"/>
        <v>Zona de riesgo baja</v>
      </c>
      <c r="N58" s="52" t="str">
        <f t="shared" si="2"/>
        <v>Aceptar</v>
      </c>
      <c r="O58" s="21" t="s">
        <v>192</v>
      </c>
      <c r="P58" s="21" t="s">
        <v>46</v>
      </c>
      <c r="Q58" s="21" t="s">
        <v>47</v>
      </c>
      <c r="R58" s="21" t="s">
        <v>47</v>
      </c>
      <c r="S58" s="21" t="s">
        <v>48</v>
      </c>
      <c r="T58" s="21" t="s">
        <v>47</v>
      </c>
      <c r="U58" s="21" t="s">
        <v>47</v>
      </c>
      <c r="V58" s="54" t="s">
        <v>47</v>
      </c>
      <c r="W58" s="51">
        <f t="shared" si="3"/>
        <v>90</v>
      </c>
      <c r="X58" s="54" t="s">
        <v>83</v>
      </c>
      <c r="Y58" s="51" t="s">
        <v>84</v>
      </c>
      <c r="Z58" s="51" t="s">
        <v>49</v>
      </c>
      <c r="AA58" s="52">
        <f t="shared" si="4"/>
        <v>2.5</v>
      </c>
      <c r="AB58" s="51" t="str">
        <f t="shared" si="5"/>
        <v>Zona de riesgo baja</v>
      </c>
      <c r="AC58" s="52" t="str">
        <f t="shared" si="6"/>
        <v>Aceptar</v>
      </c>
      <c r="AD58" s="15" t="s">
        <v>98</v>
      </c>
      <c r="AE58" s="15" t="s">
        <v>93</v>
      </c>
      <c r="AF58" s="83">
        <v>44196</v>
      </c>
      <c r="AG58" s="15" t="s">
        <v>434</v>
      </c>
      <c r="AH58" s="20" t="s">
        <v>248</v>
      </c>
      <c r="AI58" s="55">
        <v>44545</v>
      </c>
      <c r="AJ58" s="50"/>
    </row>
    <row r="59" spans="1:36" ht="99.75" x14ac:dyDescent="0.25">
      <c r="A59" s="15" t="s">
        <v>73</v>
      </c>
      <c r="B59" s="50" t="s">
        <v>74</v>
      </c>
      <c r="C59" s="50" t="s">
        <v>37</v>
      </c>
      <c r="D59" s="50" t="s">
        <v>75</v>
      </c>
      <c r="E59" s="50" t="s">
        <v>188</v>
      </c>
      <c r="F59" s="15" t="s">
        <v>77</v>
      </c>
      <c r="G59" s="91" t="s">
        <v>193</v>
      </c>
      <c r="H59" s="15" t="s">
        <v>79</v>
      </c>
      <c r="I59" s="15" t="s">
        <v>80</v>
      </c>
      <c r="J59" s="51" t="s">
        <v>43</v>
      </c>
      <c r="K59" s="51" t="s">
        <v>44</v>
      </c>
      <c r="L59" s="51">
        <f t="shared" si="0"/>
        <v>15</v>
      </c>
      <c r="M59" s="51" t="str">
        <f t="shared" si="1"/>
        <v>Zona de riesgo alta</v>
      </c>
      <c r="N59" s="52" t="str">
        <f t="shared" si="2"/>
        <v>Prevenir
Proteger
Transferir</v>
      </c>
      <c r="O59" s="21" t="s">
        <v>194</v>
      </c>
      <c r="P59" s="21" t="s">
        <v>46</v>
      </c>
      <c r="Q59" s="21" t="s">
        <v>47</v>
      </c>
      <c r="R59" s="21" t="s">
        <v>47</v>
      </c>
      <c r="S59" s="21" t="s">
        <v>48</v>
      </c>
      <c r="T59" s="21" t="s">
        <v>47</v>
      </c>
      <c r="U59" s="21" t="s">
        <v>47</v>
      </c>
      <c r="V59" s="54" t="s">
        <v>47</v>
      </c>
      <c r="W59" s="51">
        <f t="shared" si="3"/>
        <v>90</v>
      </c>
      <c r="X59" s="54" t="s">
        <v>83</v>
      </c>
      <c r="Y59" s="51" t="s">
        <v>81</v>
      </c>
      <c r="Z59" s="51" t="s">
        <v>44</v>
      </c>
      <c r="AA59" s="52">
        <f t="shared" si="4"/>
        <v>10</v>
      </c>
      <c r="AB59" s="51" t="str">
        <f t="shared" si="5"/>
        <v>Zona de riesgo alta</v>
      </c>
      <c r="AC59" s="52" t="str">
        <f t="shared" si="6"/>
        <v>Prevenir
Proteger
Transferir</v>
      </c>
      <c r="AD59" s="15" t="s">
        <v>98</v>
      </c>
      <c r="AE59" s="15" t="s">
        <v>93</v>
      </c>
      <c r="AF59" s="83">
        <v>44196</v>
      </c>
      <c r="AG59" s="15" t="s">
        <v>434</v>
      </c>
      <c r="AH59" s="20" t="s">
        <v>248</v>
      </c>
      <c r="AI59" s="55">
        <v>44545</v>
      </c>
      <c r="AJ59" s="50"/>
    </row>
    <row r="60" spans="1:36" ht="99.75" x14ac:dyDescent="0.25">
      <c r="A60" s="15" t="s">
        <v>73</v>
      </c>
      <c r="B60" s="50" t="s">
        <v>74</v>
      </c>
      <c r="C60" s="50" t="s">
        <v>37</v>
      </c>
      <c r="D60" s="50" t="s">
        <v>75</v>
      </c>
      <c r="E60" s="50" t="s">
        <v>188</v>
      </c>
      <c r="F60" s="15" t="s">
        <v>77</v>
      </c>
      <c r="G60" s="91" t="s">
        <v>195</v>
      </c>
      <c r="H60" s="15" t="s">
        <v>79</v>
      </c>
      <c r="I60" s="15" t="s">
        <v>80</v>
      </c>
      <c r="J60" s="51" t="s">
        <v>56</v>
      </c>
      <c r="K60" s="51" t="s">
        <v>44</v>
      </c>
      <c r="L60" s="51">
        <f t="shared" si="0"/>
        <v>20</v>
      </c>
      <c r="M60" s="51" t="str">
        <f t="shared" si="1"/>
        <v>Zona de riesgo alta</v>
      </c>
      <c r="N60" s="52" t="str">
        <f t="shared" si="2"/>
        <v>Prevenir
Proteger
Transferir</v>
      </c>
      <c r="O60" s="21" t="s">
        <v>194</v>
      </c>
      <c r="P60" s="21" t="s">
        <v>46</v>
      </c>
      <c r="Q60" s="21" t="s">
        <v>47</v>
      </c>
      <c r="R60" s="21" t="s">
        <v>47</v>
      </c>
      <c r="S60" s="21" t="s">
        <v>48</v>
      </c>
      <c r="T60" s="21" t="s">
        <v>47</v>
      </c>
      <c r="U60" s="21" t="s">
        <v>47</v>
      </c>
      <c r="V60" s="54" t="s">
        <v>47</v>
      </c>
      <c r="W60" s="51">
        <f t="shared" si="3"/>
        <v>90</v>
      </c>
      <c r="X60" s="54" t="s">
        <v>83</v>
      </c>
      <c r="Y60" s="51" t="s">
        <v>43</v>
      </c>
      <c r="Z60" s="51" t="s">
        <v>44</v>
      </c>
      <c r="AA60" s="52">
        <f t="shared" si="4"/>
        <v>15</v>
      </c>
      <c r="AB60" s="51" t="str">
        <f t="shared" si="5"/>
        <v>Zona de riesgo alta</v>
      </c>
      <c r="AC60" s="52" t="str">
        <f t="shared" si="6"/>
        <v>Prevenir
Proteger
Transferir</v>
      </c>
      <c r="AD60" s="15" t="s">
        <v>98</v>
      </c>
      <c r="AE60" s="15" t="s">
        <v>93</v>
      </c>
      <c r="AF60" s="83">
        <v>44196</v>
      </c>
      <c r="AG60" s="15" t="s">
        <v>434</v>
      </c>
      <c r="AH60" s="20" t="s">
        <v>248</v>
      </c>
      <c r="AI60" s="55">
        <v>44545</v>
      </c>
      <c r="AJ60" s="50"/>
    </row>
    <row r="61" spans="1:36" ht="99.75" x14ac:dyDescent="0.25">
      <c r="A61" s="15" t="s">
        <v>73</v>
      </c>
      <c r="B61" s="50" t="s">
        <v>74</v>
      </c>
      <c r="C61" s="50" t="s">
        <v>37</v>
      </c>
      <c r="D61" s="50" t="s">
        <v>75</v>
      </c>
      <c r="E61" s="50" t="s">
        <v>188</v>
      </c>
      <c r="F61" s="15" t="s">
        <v>119</v>
      </c>
      <c r="G61" s="91" t="s">
        <v>196</v>
      </c>
      <c r="H61" s="15" t="s">
        <v>79</v>
      </c>
      <c r="I61" s="15" t="s">
        <v>80</v>
      </c>
      <c r="J61" s="51" t="s">
        <v>84</v>
      </c>
      <c r="K61" s="51" t="s">
        <v>44</v>
      </c>
      <c r="L61" s="51">
        <f t="shared" si="0"/>
        <v>5</v>
      </c>
      <c r="M61" s="51" t="str">
        <f t="shared" si="1"/>
        <v>Zona de riesgo moderada</v>
      </c>
      <c r="N61" s="52" t="str">
        <f t="shared" si="2"/>
        <v>Prevenir
Retener
Proteger</v>
      </c>
      <c r="O61" s="21" t="s">
        <v>194</v>
      </c>
      <c r="P61" s="21" t="s">
        <v>46</v>
      </c>
      <c r="Q61" s="21" t="s">
        <v>47</v>
      </c>
      <c r="R61" s="21" t="s">
        <v>47</v>
      </c>
      <c r="S61" s="21" t="s">
        <v>48</v>
      </c>
      <c r="T61" s="21" t="s">
        <v>47</v>
      </c>
      <c r="U61" s="21" t="s">
        <v>47</v>
      </c>
      <c r="V61" s="54" t="s">
        <v>47</v>
      </c>
      <c r="W61" s="51">
        <f t="shared" si="3"/>
        <v>90</v>
      </c>
      <c r="X61" s="54" t="s">
        <v>83</v>
      </c>
      <c r="Y61" s="51" t="s">
        <v>84</v>
      </c>
      <c r="Z61" s="51" t="s">
        <v>44</v>
      </c>
      <c r="AA61" s="52">
        <f t="shared" si="4"/>
        <v>5</v>
      </c>
      <c r="AB61" s="51" t="str">
        <f t="shared" si="5"/>
        <v>Zona de riesgo moderada</v>
      </c>
      <c r="AC61" s="52" t="str">
        <f t="shared" si="6"/>
        <v>Prevenir
Retener
Proteger</v>
      </c>
      <c r="AD61" s="15" t="s">
        <v>98</v>
      </c>
      <c r="AE61" s="15" t="s">
        <v>93</v>
      </c>
      <c r="AF61" s="83">
        <v>44196</v>
      </c>
      <c r="AG61" s="15" t="s">
        <v>434</v>
      </c>
      <c r="AH61" s="20" t="s">
        <v>248</v>
      </c>
      <c r="AI61" s="55">
        <v>44545</v>
      </c>
      <c r="AJ61" s="50"/>
    </row>
    <row r="62" spans="1:36" ht="99.75" x14ac:dyDescent="0.25">
      <c r="A62" s="15" t="s">
        <v>73</v>
      </c>
      <c r="B62" s="50" t="s">
        <v>74</v>
      </c>
      <c r="C62" s="50" t="s">
        <v>37</v>
      </c>
      <c r="D62" s="50" t="s">
        <v>75</v>
      </c>
      <c r="E62" s="50" t="s">
        <v>188</v>
      </c>
      <c r="F62" s="15" t="s">
        <v>77</v>
      </c>
      <c r="G62" s="91" t="s">
        <v>197</v>
      </c>
      <c r="H62" s="15" t="s">
        <v>79</v>
      </c>
      <c r="I62" s="15" t="s">
        <v>80</v>
      </c>
      <c r="J62" s="51" t="s">
        <v>43</v>
      </c>
      <c r="K62" s="51" t="s">
        <v>49</v>
      </c>
      <c r="L62" s="51">
        <f t="shared" si="0"/>
        <v>7.5</v>
      </c>
      <c r="M62" s="51" t="str">
        <f t="shared" si="1"/>
        <v>Zona de riesgo moderada</v>
      </c>
      <c r="N62" s="52" t="str">
        <f t="shared" si="2"/>
        <v>Prevenir
Retener
Proteger</v>
      </c>
      <c r="O62" s="21" t="s">
        <v>198</v>
      </c>
      <c r="P62" s="21" t="s">
        <v>46</v>
      </c>
      <c r="Q62" s="21" t="s">
        <v>47</v>
      </c>
      <c r="R62" s="21" t="s">
        <v>47</v>
      </c>
      <c r="S62" s="21" t="s">
        <v>48</v>
      </c>
      <c r="T62" s="21" t="s">
        <v>47</v>
      </c>
      <c r="U62" s="21" t="s">
        <v>47</v>
      </c>
      <c r="V62" s="54" t="s">
        <v>47</v>
      </c>
      <c r="W62" s="51">
        <f t="shared" si="3"/>
        <v>90</v>
      </c>
      <c r="X62" s="54" t="s">
        <v>83</v>
      </c>
      <c r="Y62" s="51" t="s">
        <v>43</v>
      </c>
      <c r="Z62" s="51" t="s">
        <v>44</v>
      </c>
      <c r="AA62" s="52">
        <f t="shared" si="4"/>
        <v>15</v>
      </c>
      <c r="AB62" s="51" t="str">
        <f t="shared" si="5"/>
        <v>Zona de riesgo alta</v>
      </c>
      <c r="AC62" s="52" t="str">
        <f t="shared" si="6"/>
        <v>Prevenir
Proteger
Transferir</v>
      </c>
      <c r="AD62" s="15" t="s">
        <v>98</v>
      </c>
      <c r="AE62" s="15" t="s">
        <v>93</v>
      </c>
      <c r="AF62" s="83">
        <v>44196</v>
      </c>
      <c r="AG62" s="15" t="s">
        <v>434</v>
      </c>
      <c r="AH62" s="20" t="s">
        <v>248</v>
      </c>
      <c r="AI62" s="55">
        <v>44545</v>
      </c>
      <c r="AJ62" s="50"/>
    </row>
    <row r="63" spans="1:36" ht="99.75" x14ac:dyDescent="0.25">
      <c r="A63" s="15" t="s">
        <v>73</v>
      </c>
      <c r="B63" s="50" t="s">
        <v>74</v>
      </c>
      <c r="C63" s="50" t="s">
        <v>37</v>
      </c>
      <c r="D63" s="50" t="s">
        <v>75</v>
      </c>
      <c r="E63" s="50" t="s">
        <v>76</v>
      </c>
      <c r="F63" s="15" t="s">
        <v>77</v>
      </c>
      <c r="G63" s="91" t="s">
        <v>199</v>
      </c>
      <c r="H63" s="15" t="s">
        <v>79</v>
      </c>
      <c r="I63" s="15" t="s">
        <v>80</v>
      </c>
      <c r="J63" s="51" t="s">
        <v>84</v>
      </c>
      <c r="K63" s="51" t="s">
        <v>49</v>
      </c>
      <c r="L63" s="51">
        <f t="shared" si="0"/>
        <v>2.5</v>
      </c>
      <c r="M63" s="51" t="str">
        <f t="shared" si="1"/>
        <v>Zona de riesgo baja</v>
      </c>
      <c r="N63" s="52" t="str">
        <f t="shared" si="2"/>
        <v>Aceptar</v>
      </c>
      <c r="O63" s="21" t="s">
        <v>200</v>
      </c>
      <c r="P63" s="21" t="s">
        <v>46</v>
      </c>
      <c r="Q63" s="21" t="s">
        <v>47</v>
      </c>
      <c r="R63" s="21" t="s">
        <v>47</v>
      </c>
      <c r="S63" s="21" t="s">
        <v>48</v>
      </c>
      <c r="T63" s="21" t="s">
        <v>47</v>
      </c>
      <c r="U63" s="21" t="s">
        <v>47</v>
      </c>
      <c r="V63" s="54" t="s">
        <v>47</v>
      </c>
      <c r="W63" s="51">
        <f t="shared" si="3"/>
        <v>90</v>
      </c>
      <c r="X63" s="54" t="s">
        <v>83</v>
      </c>
      <c r="Y63" s="51" t="s">
        <v>84</v>
      </c>
      <c r="Z63" s="51" t="s">
        <v>49</v>
      </c>
      <c r="AA63" s="52">
        <f t="shared" si="4"/>
        <v>2.5</v>
      </c>
      <c r="AB63" s="51" t="str">
        <f t="shared" si="5"/>
        <v>Zona de riesgo baja</v>
      </c>
      <c r="AC63" s="52" t="str">
        <f t="shared" si="6"/>
        <v>Aceptar</v>
      </c>
      <c r="AD63" s="15" t="s">
        <v>98</v>
      </c>
      <c r="AE63" s="15" t="s">
        <v>86</v>
      </c>
      <c r="AF63" s="83">
        <v>44196</v>
      </c>
      <c r="AG63" s="15" t="s">
        <v>434</v>
      </c>
      <c r="AH63" s="20" t="s">
        <v>248</v>
      </c>
      <c r="AI63" s="55">
        <v>44545</v>
      </c>
      <c r="AJ63" s="50"/>
    </row>
    <row r="64" spans="1:36" ht="99.75" x14ac:dyDescent="0.25">
      <c r="A64" s="15" t="s">
        <v>73</v>
      </c>
      <c r="B64" s="50" t="s">
        <v>74</v>
      </c>
      <c r="C64" s="50" t="s">
        <v>37</v>
      </c>
      <c r="D64" s="50" t="s">
        <v>75</v>
      </c>
      <c r="E64" s="50" t="s">
        <v>76</v>
      </c>
      <c r="F64" s="15" t="s">
        <v>77</v>
      </c>
      <c r="G64" s="91" t="s">
        <v>201</v>
      </c>
      <c r="H64" s="15" t="s">
        <v>79</v>
      </c>
      <c r="I64" s="15" t="s">
        <v>80</v>
      </c>
      <c r="J64" s="51" t="s">
        <v>84</v>
      </c>
      <c r="K64" s="51" t="s">
        <v>49</v>
      </c>
      <c r="L64" s="51">
        <f t="shared" si="0"/>
        <v>2.5</v>
      </c>
      <c r="M64" s="51" t="str">
        <f t="shared" si="1"/>
        <v>Zona de riesgo baja</v>
      </c>
      <c r="N64" s="52" t="str">
        <f t="shared" si="2"/>
        <v>Aceptar</v>
      </c>
      <c r="O64" s="21" t="s">
        <v>200</v>
      </c>
      <c r="P64" s="21" t="s">
        <v>46</v>
      </c>
      <c r="Q64" s="21" t="s">
        <v>47</v>
      </c>
      <c r="R64" s="21" t="s">
        <v>47</v>
      </c>
      <c r="S64" s="21" t="s">
        <v>48</v>
      </c>
      <c r="T64" s="21" t="s">
        <v>47</v>
      </c>
      <c r="U64" s="21" t="s">
        <v>47</v>
      </c>
      <c r="V64" s="54" t="s">
        <v>47</v>
      </c>
      <c r="W64" s="51">
        <f t="shared" si="3"/>
        <v>90</v>
      </c>
      <c r="X64" s="54" t="s">
        <v>83</v>
      </c>
      <c r="Y64" s="51" t="s">
        <v>84</v>
      </c>
      <c r="Z64" s="51" t="s">
        <v>49</v>
      </c>
      <c r="AA64" s="52">
        <f t="shared" si="4"/>
        <v>2.5</v>
      </c>
      <c r="AB64" s="51" t="str">
        <f t="shared" si="5"/>
        <v>Zona de riesgo baja</v>
      </c>
      <c r="AC64" s="52" t="str">
        <f t="shared" si="6"/>
        <v>Aceptar</v>
      </c>
      <c r="AD64" s="15" t="s">
        <v>98</v>
      </c>
      <c r="AE64" s="15" t="s">
        <v>86</v>
      </c>
      <c r="AF64" s="83">
        <v>44196</v>
      </c>
      <c r="AG64" s="15" t="s">
        <v>434</v>
      </c>
      <c r="AH64" s="20" t="s">
        <v>248</v>
      </c>
      <c r="AI64" s="55">
        <v>44545</v>
      </c>
      <c r="AJ64" s="50"/>
    </row>
    <row r="65" spans="1:36" ht="99.75" x14ac:dyDescent="0.25">
      <c r="A65" s="15" t="s">
        <v>73</v>
      </c>
      <c r="B65" s="50" t="s">
        <v>74</v>
      </c>
      <c r="C65" s="50" t="s">
        <v>37</v>
      </c>
      <c r="D65" s="50" t="s">
        <v>75</v>
      </c>
      <c r="E65" s="50" t="s">
        <v>188</v>
      </c>
      <c r="F65" s="15" t="s">
        <v>67</v>
      </c>
      <c r="G65" s="91" t="s">
        <v>202</v>
      </c>
      <c r="H65" s="15" t="s">
        <v>79</v>
      </c>
      <c r="I65" s="15" t="s">
        <v>80</v>
      </c>
      <c r="J65" s="51" t="s">
        <v>43</v>
      </c>
      <c r="K65" s="51" t="s">
        <v>44</v>
      </c>
      <c r="L65" s="51">
        <f t="shared" si="0"/>
        <v>15</v>
      </c>
      <c r="M65" s="51" t="str">
        <f t="shared" si="1"/>
        <v>Zona de riesgo alta</v>
      </c>
      <c r="N65" s="52" t="str">
        <f t="shared" si="2"/>
        <v>Prevenir
Proteger
Transferir</v>
      </c>
      <c r="O65" s="21" t="s">
        <v>203</v>
      </c>
      <c r="P65" s="21" t="s">
        <v>46</v>
      </c>
      <c r="Q65" s="21" t="s">
        <v>47</v>
      </c>
      <c r="R65" s="21" t="s">
        <v>47</v>
      </c>
      <c r="S65" s="21" t="s">
        <v>48</v>
      </c>
      <c r="T65" s="21" t="s">
        <v>47</v>
      </c>
      <c r="U65" s="21" t="s">
        <v>47</v>
      </c>
      <c r="V65" s="54" t="s">
        <v>47</v>
      </c>
      <c r="W65" s="51">
        <f t="shared" si="3"/>
        <v>90</v>
      </c>
      <c r="X65" s="54" t="s">
        <v>83</v>
      </c>
      <c r="Y65" s="51" t="s">
        <v>43</v>
      </c>
      <c r="Z65" s="51" t="s">
        <v>44</v>
      </c>
      <c r="AA65" s="52">
        <f t="shared" si="4"/>
        <v>15</v>
      </c>
      <c r="AB65" s="51" t="str">
        <f t="shared" si="5"/>
        <v>Zona de riesgo alta</v>
      </c>
      <c r="AC65" s="52" t="str">
        <f t="shared" si="6"/>
        <v>Prevenir
Proteger
Transferir</v>
      </c>
      <c r="AD65" s="15" t="s">
        <v>98</v>
      </c>
      <c r="AE65" s="15" t="s">
        <v>93</v>
      </c>
      <c r="AF65" s="83">
        <v>44196</v>
      </c>
      <c r="AG65" s="15" t="s">
        <v>434</v>
      </c>
      <c r="AH65" s="20" t="s">
        <v>248</v>
      </c>
      <c r="AI65" s="55">
        <v>44545</v>
      </c>
      <c r="AJ65" s="50"/>
    </row>
    <row r="66" spans="1:36" ht="99.75" x14ac:dyDescent="0.25">
      <c r="A66" s="15" t="s">
        <v>73</v>
      </c>
      <c r="B66" s="50" t="s">
        <v>74</v>
      </c>
      <c r="C66" s="50" t="s">
        <v>37</v>
      </c>
      <c r="D66" s="50" t="s">
        <v>204</v>
      </c>
      <c r="E66" s="50" t="s">
        <v>205</v>
      </c>
      <c r="F66" s="15" t="s">
        <v>67</v>
      </c>
      <c r="G66" s="91" t="s">
        <v>206</v>
      </c>
      <c r="H66" s="51" t="s">
        <v>207</v>
      </c>
      <c r="I66" s="51" t="s">
        <v>208</v>
      </c>
      <c r="J66" s="51" t="s">
        <v>43</v>
      </c>
      <c r="K66" s="51" t="s">
        <v>44</v>
      </c>
      <c r="L66" s="51">
        <f t="shared" si="0"/>
        <v>15</v>
      </c>
      <c r="M66" s="51" t="str">
        <f t="shared" si="1"/>
        <v>Zona de riesgo alta</v>
      </c>
      <c r="N66" s="52" t="str">
        <f t="shared" si="2"/>
        <v>Prevenir
Proteger
Transferir</v>
      </c>
      <c r="O66" s="21" t="s">
        <v>209</v>
      </c>
      <c r="P66" s="21" t="s">
        <v>46</v>
      </c>
      <c r="Q66" s="21" t="s">
        <v>47</v>
      </c>
      <c r="R66" s="21" t="s">
        <v>47</v>
      </c>
      <c r="S66" s="21" t="s">
        <v>48</v>
      </c>
      <c r="T66" s="21" t="s">
        <v>47</v>
      </c>
      <c r="U66" s="21" t="s">
        <v>47</v>
      </c>
      <c r="V66" s="54" t="s">
        <v>47</v>
      </c>
      <c r="W66" s="51">
        <v>90</v>
      </c>
      <c r="X66" s="54" t="s">
        <v>83</v>
      </c>
      <c r="Y66" s="51" t="s">
        <v>84</v>
      </c>
      <c r="Z66" s="51" t="s">
        <v>57</v>
      </c>
      <c r="AA66" s="52">
        <v>10</v>
      </c>
      <c r="AB66" s="51" t="str">
        <f t="shared" si="5"/>
        <v>Zona de riesgo alta</v>
      </c>
      <c r="AC66" s="52" t="str">
        <f t="shared" si="6"/>
        <v>Prevenir
Proteger
Transferir</v>
      </c>
      <c r="AD66" s="15" t="s">
        <v>98</v>
      </c>
      <c r="AE66" s="15" t="s">
        <v>210</v>
      </c>
      <c r="AF66" s="83">
        <v>44196</v>
      </c>
      <c r="AG66" s="15" t="s">
        <v>434</v>
      </c>
      <c r="AH66" s="20" t="s">
        <v>248</v>
      </c>
      <c r="AI66" s="55">
        <v>44545</v>
      </c>
      <c r="AJ66" s="50"/>
    </row>
    <row r="67" spans="1:36" ht="99.75" x14ac:dyDescent="0.25">
      <c r="A67" s="15" t="s">
        <v>73</v>
      </c>
      <c r="B67" s="50" t="s">
        <v>74</v>
      </c>
      <c r="C67" s="50" t="s">
        <v>37</v>
      </c>
      <c r="D67" s="50" t="s">
        <v>204</v>
      </c>
      <c r="E67" s="50" t="s">
        <v>205</v>
      </c>
      <c r="F67" s="15" t="s">
        <v>67</v>
      </c>
      <c r="G67" s="91" t="s">
        <v>211</v>
      </c>
      <c r="H67" s="51" t="s">
        <v>212</v>
      </c>
      <c r="I67" s="51" t="s">
        <v>213</v>
      </c>
      <c r="J67" s="51" t="s">
        <v>43</v>
      </c>
      <c r="K67" s="51" t="s">
        <v>44</v>
      </c>
      <c r="L67" s="51">
        <f t="shared" si="0"/>
        <v>15</v>
      </c>
      <c r="M67" s="51" t="str">
        <f t="shared" si="1"/>
        <v>Zona de riesgo alta</v>
      </c>
      <c r="N67" s="52" t="str">
        <f t="shared" si="2"/>
        <v>Prevenir
Proteger
Transferir</v>
      </c>
      <c r="O67" s="21" t="s">
        <v>214</v>
      </c>
      <c r="P67" s="21" t="s">
        <v>46</v>
      </c>
      <c r="Q67" s="21" t="s">
        <v>47</v>
      </c>
      <c r="R67" s="21" t="s">
        <v>47</v>
      </c>
      <c r="S67" s="21" t="s">
        <v>48</v>
      </c>
      <c r="T67" s="21" t="s">
        <v>47</v>
      </c>
      <c r="U67" s="21" t="s">
        <v>47</v>
      </c>
      <c r="V67" s="54" t="s">
        <v>47</v>
      </c>
      <c r="W67" s="51">
        <v>90</v>
      </c>
      <c r="X67" s="54" t="s">
        <v>83</v>
      </c>
      <c r="Y67" s="51" t="s">
        <v>84</v>
      </c>
      <c r="Z67" s="51" t="s">
        <v>57</v>
      </c>
      <c r="AA67" s="52">
        <v>10</v>
      </c>
      <c r="AB67" s="51" t="str">
        <f t="shared" si="5"/>
        <v>Zona de riesgo alta</v>
      </c>
      <c r="AC67" s="52" t="str">
        <f t="shared" si="6"/>
        <v>Prevenir
Proteger
Transferir</v>
      </c>
      <c r="AD67" s="15" t="s">
        <v>98</v>
      </c>
      <c r="AE67" s="15" t="s">
        <v>210</v>
      </c>
      <c r="AF67" s="83">
        <v>44196</v>
      </c>
      <c r="AG67" s="15" t="s">
        <v>434</v>
      </c>
      <c r="AH67" s="20" t="s">
        <v>248</v>
      </c>
      <c r="AI67" s="55">
        <v>44545</v>
      </c>
      <c r="AJ67" s="50"/>
    </row>
    <row r="68" spans="1:36" ht="99.75" x14ac:dyDescent="0.25">
      <c r="A68" s="15" t="s">
        <v>73</v>
      </c>
      <c r="B68" s="50" t="s">
        <v>74</v>
      </c>
      <c r="C68" s="50" t="s">
        <v>37</v>
      </c>
      <c r="D68" s="50" t="s">
        <v>204</v>
      </c>
      <c r="E68" s="50" t="s">
        <v>205</v>
      </c>
      <c r="F68" s="15" t="s">
        <v>67</v>
      </c>
      <c r="G68" s="91" t="s">
        <v>215</v>
      </c>
      <c r="H68" s="51" t="s">
        <v>216</v>
      </c>
      <c r="I68" s="51" t="s">
        <v>208</v>
      </c>
      <c r="J68" s="51" t="s">
        <v>43</v>
      </c>
      <c r="K68" s="51" t="s">
        <v>44</v>
      </c>
      <c r="L68" s="51">
        <f t="shared" ref="L68" si="8">(IF(K68="Insignificante",1.25,IF(K68="Menor",2.5,IF(K68="Moderado",5,IF(K68="Mayor",10,IF(K68="Catastrófico",20,0))))))*(IF(J68="Rara vez",1,IF(J68="Improbable",2,IF(J68="Posible",3,IF(J68="Probable",4,IF(J68="Casi seguro",5,0))))))</f>
        <v>15</v>
      </c>
      <c r="M68" s="51" t="str">
        <f t="shared" ref="M68" si="9">IF(AND(L68&lt;4,L68&gt;1),"Zona de riesgo baja",IF(AND(L68&gt;4,L68&lt;8),"Zona de riesgo moderada",IF(AND(L68&gt;8,L68&lt;=20),"Zona de riesgo alta",IF(L68&gt;20,"Zona de riesgo extrema",0))))</f>
        <v>Zona de riesgo alta</v>
      </c>
      <c r="N68" s="52" t="str">
        <f t="shared" ref="N68" si="10">IF(M68="Zona de riesgo baja","Aceptar",IF(M68="Zona de riesgo moderada","Prevenir
Retener
Proteger",IF(M68="Zona de riesgo alta","Prevenir
Proteger
Transferir",IF(M68="Zona de riesgo extrema","Prevenir
Proteger
Transferir
Eliminar",0))))</f>
        <v>Prevenir
Proteger
Transferir</v>
      </c>
      <c r="O68" s="21" t="s">
        <v>214</v>
      </c>
      <c r="P68" s="21" t="s">
        <v>46</v>
      </c>
      <c r="Q68" s="21" t="s">
        <v>47</v>
      </c>
      <c r="R68" s="21" t="s">
        <v>47</v>
      </c>
      <c r="S68" s="21" t="s">
        <v>48</v>
      </c>
      <c r="T68" s="21" t="s">
        <v>47</v>
      </c>
      <c r="U68" s="21" t="s">
        <v>47</v>
      </c>
      <c r="V68" s="54" t="s">
        <v>47</v>
      </c>
      <c r="W68" s="51">
        <v>90</v>
      </c>
      <c r="X68" s="54" t="s">
        <v>83</v>
      </c>
      <c r="Y68" s="51" t="s">
        <v>84</v>
      </c>
      <c r="Z68" s="51" t="s">
        <v>57</v>
      </c>
      <c r="AA68" s="52">
        <v>10</v>
      </c>
      <c r="AB68" s="51" t="str">
        <f t="shared" ref="AB68" si="11">IF(AND(AA68&lt;4,AA68&gt;1),"Zona de riesgo baja",IF(AND(AA68&gt;4,AA68&lt;8),"Zona de riesgo moderada",IF(AND(AA68&gt;8,AA68&lt;=20),"Zona de riesgo alta",IF(AA68&gt;20,"Zona de riesgo extrema",0))))</f>
        <v>Zona de riesgo alta</v>
      </c>
      <c r="AC68" s="52" t="str">
        <f t="shared" ref="AC68" si="12">IF(AB68="Zona de riesgo baja","Aceptar",IF(AB68="Zona de riesgo moderada","Prevenir
Retener
Proteger",IF(AB68="Zona de riesgo alta","Prevenir
Proteger
Transferir",IF(AB68="Zona de riesgo extrema","Prevenir
Proteger
Transferir
Eliminar",0))))</f>
        <v>Prevenir
Proteger
Transferir</v>
      </c>
      <c r="AD68" s="15" t="s">
        <v>98</v>
      </c>
      <c r="AE68" s="15" t="s">
        <v>210</v>
      </c>
      <c r="AF68" s="83">
        <v>44196</v>
      </c>
      <c r="AG68" s="15" t="s">
        <v>434</v>
      </c>
      <c r="AH68" s="20" t="s">
        <v>248</v>
      </c>
      <c r="AI68" s="55">
        <v>44545</v>
      </c>
      <c r="AJ68" s="50"/>
    </row>
    <row r="69" spans="1:36" ht="71.25" customHeight="1" x14ac:dyDescent="0.25">
      <c r="AE69" s="145" t="s">
        <v>391</v>
      </c>
      <c r="AF69" s="166"/>
    </row>
  </sheetData>
  <sheetProtection formatCells="0" formatColumns="0" formatRows="0" insertColumns="0" insertRows="0" insertHyperlinks="0" deleteColumns="0" deleteRows="0" sort="0" autoFilter="0" pivotTables="0"/>
  <autoFilter ref="A3:AJ68" xr:uid="{00000000-0009-0000-0000-000006000000}"/>
  <mergeCells count="2">
    <mergeCell ref="A2:AF2"/>
    <mergeCell ref="AE69:AF69"/>
  </mergeCells>
  <conditionalFormatting sqref="AB4:AB65 K8:K65 M4:M65 Z8:Z65">
    <cfRule type="containsText" dxfId="67" priority="37" operator="containsText" text="Zona de riesgo extrema">
      <formula>NOT(ISERROR(SEARCH("Zona de riesgo extrema",K4)))</formula>
    </cfRule>
    <cfRule type="containsText" dxfId="66" priority="38" operator="containsText" text="Zona de riesgo alta">
      <formula>NOT(ISERROR(SEARCH("Zona de riesgo alta",K4)))</formula>
    </cfRule>
    <cfRule type="containsText" dxfId="65" priority="39" operator="containsText" text="Zona de riesgo moderada">
      <formula>NOT(ISERROR(SEARCH("Zona de riesgo moderada",K4)))</formula>
    </cfRule>
    <cfRule type="cellIs" dxfId="64" priority="40" operator="equal">
      <formula>"Zona de riesgo baja"</formula>
    </cfRule>
  </conditionalFormatting>
  <conditionalFormatting sqref="AB66">
    <cfRule type="containsText" dxfId="63" priority="33" operator="containsText" text="Zona de riesgo extrema">
      <formula>NOT(ISERROR(SEARCH("Zona de riesgo extrema",AB66)))</formula>
    </cfRule>
    <cfRule type="containsText" dxfId="62" priority="34" operator="containsText" text="Zona de riesgo alta">
      <formula>NOT(ISERROR(SEARCH("Zona de riesgo alta",AB66)))</formula>
    </cfRule>
    <cfRule type="containsText" dxfId="61" priority="35" operator="containsText" text="Zona de riesgo moderada">
      <formula>NOT(ISERROR(SEARCH("Zona de riesgo moderada",AB66)))</formula>
    </cfRule>
    <cfRule type="cellIs" dxfId="60" priority="36" operator="equal">
      <formula>"Zona de riesgo baja"</formula>
    </cfRule>
  </conditionalFormatting>
  <conditionalFormatting sqref="K66 Z66">
    <cfRule type="containsText" dxfId="59" priority="29" operator="containsText" text="Zona de riesgo extrema">
      <formula>NOT(ISERROR(SEARCH("Zona de riesgo extrema",K66)))</formula>
    </cfRule>
    <cfRule type="containsText" dxfId="58" priority="30" operator="containsText" text="Zona de riesgo alta">
      <formula>NOT(ISERROR(SEARCH("Zona de riesgo alta",K66)))</formula>
    </cfRule>
    <cfRule type="containsText" dxfId="57" priority="31" operator="containsText" text="Zona de riesgo moderada">
      <formula>NOT(ISERROR(SEARCH("Zona de riesgo moderada",K66)))</formula>
    </cfRule>
    <cfRule type="cellIs" dxfId="56" priority="32" operator="equal">
      <formula>"Zona de riesgo baja"</formula>
    </cfRule>
  </conditionalFormatting>
  <conditionalFormatting sqref="M66">
    <cfRule type="containsText" dxfId="55" priority="25" operator="containsText" text="Zona de riesgo extrema">
      <formula>NOT(ISERROR(SEARCH("Zona de riesgo extrema",M66)))</formula>
    </cfRule>
    <cfRule type="containsText" dxfId="54" priority="26" operator="containsText" text="Zona de riesgo alta">
      <formula>NOT(ISERROR(SEARCH("Zona de riesgo alta",M66)))</formula>
    </cfRule>
    <cfRule type="containsText" dxfId="53" priority="27" operator="containsText" text="Zona de riesgo moderada">
      <formula>NOT(ISERROR(SEARCH("Zona de riesgo moderada",M66)))</formula>
    </cfRule>
    <cfRule type="cellIs" dxfId="52" priority="28" operator="equal">
      <formula>"Zona de riesgo baja"</formula>
    </cfRule>
  </conditionalFormatting>
  <conditionalFormatting sqref="AB67">
    <cfRule type="containsText" dxfId="51" priority="21" operator="containsText" text="Zona de riesgo extrema">
      <formula>NOT(ISERROR(SEARCH("Zona de riesgo extrema",AB67)))</formula>
    </cfRule>
    <cfRule type="containsText" dxfId="50" priority="22" operator="containsText" text="Zona de riesgo alta">
      <formula>NOT(ISERROR(SEARCH("Zona de riesgo alta",AB67)))</formula>
    </cfRule>
    <cfRule type="containsText" dxfId="49" priority="23" operator="containsText" text="Zona de riesgo moderada">
      <formula>NOT(ISERROR(SEARCH("Zona de riesgo moderada",AB67)))</formula>
    </cfRule>
    <cfRule type="cellIs" dxfId="48" priority="24" operator="equal">
      <formula>"Zona de riesgo baja"</formula>
    </cfRule>
  </conditionalFormatting>
  <conditionalFormatting sqref="K67 Z67">
    <cfRule type="containsText" dxfId="47" priority="17" operator="containsText" text="Zona de riesgo extrema">
      <formula>NOT(ISERROR(SEARCH("Zona de riesgo extrema",K67)))</formula>
    </cfRule>
    <cfRule type="containsText" dxfId="46" priority="18" operator="containsText" text="Zona de riesgo alta">
      <formula>NOT(ISERROR(SEARCH("Zona de riesgo alta",K67)))</formula>
    </cfRule>
    <cfRule type="containsText" dxfId="45" priority="19" operator="containsText" text="Zona de riesgo moderada">
      <formula>NOT(ISERROR(SEARCH("Zona de riesgo moderada",K67)))</formula>
    </cfRule>
    <cfRule type="cellIs" dxfId="44" priority="20" operator="equal">
      <formula>"Zona de riesgo baja"</formula>
    </cfRule>
  </conditionalFormatting>
  <conditionalFormatting sqref="M67">
    <cfRule type="containsText" dxfId="43" priority="13" operator="containsText" text="Zona de riesgo extrema">
      <formula>NOT(ISERROR(SEARCH("Zona de riesgo extrema",M67)))</formula>
    </cfRule>
    <cfRule type="containsText" dxfId="42" priority="14" operator="containsText" text="Zona de riesgo alta">
      <formula>NOT(ISERROR(SEARCH("Zona de riesgo alta",M67)))</formula>
    </cfRule>
    <cfRule type="containsText" dxfId="41" priority="15" operator="containsText" text="Zona de riesgo moderada">
      <formula>NOT(ISERROR(SEARCH("Zona de riesgo moderada",M67)))</formula>
    </cfRule>
    <cfRule type="cellIs" dxfId="40" priority="16" operator="equal">
      <formula>"Zona de riesgo baja"</formula>
    </cfRule>
  </conditionalFormatting>
  <conditionalFormatting sqref="AB68">
    <cfRule type="containsText" dxfId="39" priority="9" operator="containsText" text="Zona de riesgo extrema">
      <formula>NOT(ISERROR(SEARCH("Zona de riesgo extrema",AB68)))</formula>
    </cfRule>
    <cfRule type="containsText" dxfId="38" priority="10" operator="containsText" text="Zona de riesgo alta">
      <formula>NOT(ISERROR(SEARCH("Zona de riesgo alta",AB68)))</formula>
    </cfRule>
    <cfRule type="containsText" dxfId="37" priority="11" operator="containsText" text="Zona de riesgo moderada">
      <formula>NOT(ISERROR(SEARCH("Zona de riesgo moderada",AB68)))</formula>
    </cfRule>
    <cfRule type="cellIs" dxfId="36" priority="12" operator="equal">
      <formula>"Zona de riesgo baja"</formula>
    </cfRule>
  </conditionalFormatting>
  <conditionalFormatting sqref="K68 Z68">
    <cfRule type="containsText" dxfId="35" priority="5" operator="containsText" text="Zona de riesgo extrema">
      <formula>NOT(ISERROR(SEARCH("Zona de riesgo extrema",K68)))</formula>
    </cfRule>
    <cfRule type="containsText" dxfId="34" priority="6" operator="containsText" text="Zona de riesgo alta">
      <formula>NOT(ISERROR(SEARCH("Zona de riesgo alta",K68)))</formula>
    </cfRule>
    <cfRule type="containsText" dxfId="33" priority="7" operator="containsText" text="Zona de riesgo moderada">
      <formula>NOT(ISERROR(SEARCH("Zona de riesgo moderada",K68)))</formula>
    </cfRule>
    <cfRule type="cellIs" dxfId="32" priority="8" operator="equal">
      <formula>"Zona de riesgo baja"</formula>
    </cfRule>
  </conditionalFormatting>
  <conditionalFormatting sqref="M68">
    <cfRule type="containsText" dxfId="31" priority="1" operator="containsText" text="Zona de riesgo extrema">
      <formula>NOT(ISERROR(SEARCH("Zona de riesgo extrema",M68)))</formula>
    </cfRule>
    <cfRule type="containsText" dxfId="30" priority="2" operator="containsText" text="Zona de riesgo alta">
      <formula>NOT(ISERROR(SEARCH("Zona de riesgo alta",M68)))</formula>
    </cfRule>
    <cfRule type="containsText" dxfId="29" priority="3" operator="containsText" text="Zona de riesgo moderada">
      <formula>NOT(ISERROR(SEARCH("Zona de riesgo moderada",M68)))</formula>
    </cfRule>
    <cfRule type="cellIs" dxfId="28" priority="4" operator="equal">
      <formula>"Zona de riesgo baja"</formula>
    </cfRule>
  </conditionalFormatting>
  <dataValidations count="5">
    <dataValidation type="list" allowBlank="1" showInputMessage="1" showErrorMessage="1" sqref="Z4:Z7 K4:K65" xr:uid="{00000000-0002-0000-0600-000000000000}">
      <formula1>"Insignificante,Menor,Moderado,Mayor,Catastrófico"</formula1>
    </dataValidation>
    <dataValidation type="list" allowBlank="1" showInputMessage="1" showErrorMessage="1" sqref="Y4:Y8 J4:J65" xr:uid="{00000000-0002-0000-0600-000001000000}">
      <formula1>"Rara vez,Improbable,Posible,Probable,Casi seguro"</formula1>
    </dataValidation>
    <dataValidation type="list" allowBlank="1" showInputMessage="1" showErrorMessage="1" sqref="P4:P5" xr:uid="{00000000-0002-0000-0600-000002000000}">
      <formula1>"Probabilidad,Impacto,Probabilidad e impacto"</formula1>
    </dataValidation>
    <dataValidation type="list" allowBlank="1" showInputMessage="1" showErrorMessage="1" sqref="T5:V5 Q5:R5" xr:uid="{00000000-0002-0000-0600-000003000000}">
      <formula1>"SI,NO"</formula1>
    </dataValidation>
    <dataValidation type="list" allowBlank="1" showInputMessage="1" showErrorMessage="1" sqref="S5" xr:uid="{00000000-0002-0000-0600-000004000000}">
      <formula1>"Automático,Manual"</formula1>
    </dataValidation>
  </dataValidations>
  <pageMargins left="0.75" right="0.75" top="1" bottom="1" header="0.5" footer="0.5"/>
  <pageSetup scale="25" orientation="portrait" horizontalDpi="4294967292" verticalDpi="4294967292" r:id="rId1"/>
  <colBreaks count="2" manualBreakCount="2">
    <brk id="11" max="1048575" man="1"/>
    <brk id="3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8"/>
  <sheetViews>
    <sheetView topLeftCell="A2" zoomScale="70" zoomScaleNormal="70" workbookViewId="0">
      <pane xSplit="6" ySplit="2" topLeftCell="G4" activePane="bottomRight" state="frozen"/>
      <selection activeCell="A2" sqref="A2"/>
      <selection pane="topRight" activeCell="I2" sqref="I2"/>
      <selection pane="bottomLeft" activeCell="A4" sqref="A4"/>
      <selection pane="bottomRight" activeCell="A3" sqref="A3"/>
    </sheetView>
  </sheetViews>
  <sheetFormatPr baseColWidth="10" defaultRowHeight="15.75" x14ac:dyDescent="0.25"/>
  <cols>
    <col min="1" max="1" width="10.875" style="58" customWidth="1"/>
    <col min="2" max="2" width="24" style="59" customWidth="1"/>
    <col min="3" max="3" width="12.375" customWidth="1"/>
    <col min="4" max="4" width="17.125" customWidth="1"/>
    <col min="5" max="5" width="13" customWidth="1"/>
    <col min="6" max="6" width="47" style="60" customWidth="1"/>
    <col min="7" max="7" width="63.5" customWidth="1"/>
    <col min="8" max="8" width="60.75" customWidth="1"/>
    <col min="9" max="10" width="12.625" customWidth="1"/>
    <col min="11" max="12" width="10.875" customWidth="1"/>
    <col min="13" max="13" width="10.75" customWidth="1"/>
    <col min="14" max="14" width="43.25" customWidth="1"/>
    <col min="15" max="15" width="12.375" customWidth="1"/>
    <col min="16" max="22" width="10.875" customWidth="1"/>
    <col min="23" max="23" width="14.625" customWidth="1"/>
    <col min="25" max="25" width="11.625" customWidth="1"/>
    <col min="26" max="26" width="15.875" customWidth="1"/>
    <col min="27" max="27" width="13.5" customWidth="1"/>
    <col min="28" max="28" width="21" customWidth="1"/>
    <col min="29" max="29" width="42.875" customWidth="1"/>
    <col min="30" max="30" width="15.625" customWidth="1"/>
    <col min="31" max="31" width="13.875" customWidth="1"/>
    <col min="32" max="32" width="44.25" customWidth="1"/>
    <col min="33" max="36" width="11" customWidth="1"/>
    <col min="37" max="37" width="17.5" customWidth="1"/>
  </cols>
  <sheetData>
    <row r="1" spans="1:37" x14ac:dyDescent="0.25">
      <c r="A1" s="34"/>
      <c r="B1" s="35"/>
      <c r="C1" s="34"/>
      <c r="D1" s="36"/>
      <c r="E1" s="34"/>
      <c r="F1" s="37"/>
      <c r="G1" s="38"/>
      <c r="H1" s="38"/>
      <c r="I1" s="34"/>
      <c r="J1" s="34"/>
      <c r="K1" s="34"/>
      <c r="L1" s="39"/>
      <c r="M1" s="39"/>
      <c r="N1" s="38"/>
      <c r="O1" s="38"/>
      <c r="P1" s="38"/>
      <c r="Q1" s="38"/>
      <c r="R1" s="38"/>
      <c r="S1" s="38"/>
      <c r="T1" s="38"/>
      <c r="U1" s="38"/>
      <c r="V1" s="38"/>
      <c r="W1" s="38"/>
      <c r="X1" s="34"/>
      <c r="Y1" s="34"/>
      <c r="Z1" s="34"/>
      <c r="AA1" s="38"/>
      <c r="AB1" s="34"/>
      <c r="AC1" s="34"/>
      <c r="AD1" s="34"/>
      <c r="AE1" s="34"/>
      <c r="AF1" s="34"/>
      <c r="AG1" s="34"/>
      <c r="AH1" s="34"/>
      <c r="AI1" s="34"/>
      <c r="AJ1" s="34"/>
      <c r="AK1" s="34"/>
    </row>
    <row r="2" spans="1:37" ht="15" customHeight="1" x14ac:dyDescent="0.25">
      <c r="A2" s="163" t="s">
        <v>276</v>
      </c>
      <c r="B2" s="163"/>
      <c r="C2" s="163"/>
      <c r="D2" s="163"/>
      <c r="E2" s="163"/>
      <c r="F2" s="163"/>
      <c r="G2" s="93"/>
      <c r="H2" s="94"/>
      <c r="I2" s="187" t="s">
        <v>0</v>
      </c>
      <c r="J2" s="188"/>
      <c r="K2" s="188"/>
      <c r="L2" s="188"/>
      <c r="M2" s="188"/>
      <c r="N2" s="188"/>
      <c r="O2" s="189"/>
      <c r="P2" s="186" t="s">
        <v>218</v>
      </c>
      <c r="Q2" s="186"/>
      <c r="R2" s="186"/>
      <c r="S2" s="186"/>
      <c r="T2" s="186"/>
      <c r="U2" s="186"/>
      <c r="V2" s="186"/>
      <c r="W2" s="186"/>
      <c r="X2" s="190" t="s">
        <v>2</v>
      </c>
      <c r="Y2" s="190"/>
      <c r="Z2" s="190"/>
      <c r="AA2" s="190"/>
      <c r="AB2" s="186" t="s">
        <v>3</v>
      </c>
      <c r="AC2" s="186"/>
      <c r="AD2" s="186"/>
      <c r="AE2" s="186"/>
      <c r="AF2" s="186"/>
      <c r="AG2" s="186" t="s">
        <v>219</v>
      </c>
      <c r="AH2" s="186"/>
      <c r="AI2" s="186"/>
      <c r="AJ2" s="186"/>
      <c r="AK2" s="186"/>
    </row>
    <row r="3" spans="1:37" s="48" customFormat="1" ht="127.5" customHeight="1" x14ac:dyDescent="0.25">
      <c r="A3" s="95" t="s">
        <v>5</v>
      </c>
      <c r="B3" s="96" t="s">
        <v>6</v>
      </c>
      <c r="C3" s="95" t="s">
        <v>7</v>
      </c>
      <c r="D3" s="95" t="s">
        <v>8</v>
      </c>
      <c r="E3" s="95" t="s">
        <v>10</v>
      </c>
      <c r="F3" s="97" t="s">
        <v>11</v>
      </c>
      <c r="G3" s="98" t="s">
        <v>12</v>
      </c>
      <c r="H3" s="98" t="s">
        <v>13</v>
      </c>
      <c r="I3" s="99" t="s">
        <v>14</v>
      </c>
      <c r="J3" s="99" t="s">
        <v>15</v>
      </c>
      <c r="K3" s="99" t="s">
        <v>0</v>
      </c>
      <c r="L3" s="98" t="s">
        <v>16</v>
      </c>
      <c r="M3" s="98" t="s">
        <v>17</v>
      </c>
      <c r="N3" s="98" t="s">
        <v>18</v>
      </c>
      <c r="O3" s="98" t="s">
        <v>19</v>
      </c>
      <c r="P3" s="98" t="s">
        <v>20</v>
      </c>
      <c r="Q3" s="98" t="s">
        <v>21</v>
      </c>
      <c r="R3" s="98" t="s">
        <v>22</v>
      </c>
      <c r="S3" s="98" t="s">
        <v>23</v>
      </c>
      <c r="T3" s="98" t="s">
        <v>24</v>
      </c>
      <c r="U3" s="98" t="s">
        <v>25</v>
      </c>
      <c r="V3" s="98" t="s">
        <v>26</v>
      </c>
      <c r="W3" s="98" t="s">
        <v>27</v>
      </c>
      <c r="X3" s="99" t="s">
        <v>14</v>
      </c>
      <c r="Y3" s="99" t="s">
        <v>15</v>
      </c>
      <c r="Z3" s="99" t="s">
        <v>0</v>
      </c>
      <c r="AA3" s="98" t="s">
        <v>16</v>
      </c>
      <c r="AB3" s="98" t="s">
        <v>17</v>
      </c>
      <c r="AC3" s="98" t="s">
        <v>28</v>
      </c>
      <c r="AD3" s="98" t="s">
        <v>29</v>
      </c>
      <c r="AE3" s="98" t="s">
        <v>30</v>
      </c>
      <c r="AF3" s="98" t="s">
        <v>31</v>
      </c>
      <c r="AG3" s="98" t="s">
        <v>32</v>
      </c>
      <c r="AH3" s="99" t="s">
        <v>33</v>
      </c>
      <c r="AI3" s="99" t="s">
        <v>293</v>
      </c>
      <c r="AJ3" s="99" t="s">
        <v>294</v>
      </c>
      <c r="AK3" s="99" t="s">
        <v>34</v>
      </c>
    </row>
    <row r="4" spans="1:37" s="56" customFormat="1" ht="228.75" customHeight="1" x14ac:dyDescent="0.25">
      <c r="A4" s="100" t="s">
        <v>295</v>
      </c>
      <c r="B4" s="100" t="s">
        <v>296</v>
      </c>
      <c r="C4" s="100" t="s">
        <v>37</v>
      </c>
      <c r="D4" s="101" t="s">
        <v>297</v>
      </c>
      <c r="E4" s="100" t="s">
        <v>67</v>
      </c>
      <c r="F4" s="91" t="s">
        <v>298</v>
      </c>
      <c r="G4" s="100" t="s">
        <v>299</v>
      </c>
      <c r="H4" s="100" t="s">
        <v>300</v>
      </c>
      <c r="I4" s="102" t="s">
        <v>43</v>
      </c>
      <c r="J4" s="102" t="s">
        <v>44</v>
      </c>
      <c r="K4" s="102">
        <f t="shared" ref="K4:K8" si="0">(IF(J4="Insignificante",1.25,IF(J4="Menor",2.5,IF(J4="Moderado",5,IF(J4="Mayor",10,IF(J4="Catastrófico",20,0))))))*(IF(I4="Rara vez",1,IF(I4="Improbable",2,IF(I4="Posible",3,IF(I4="Probable",4,IF(I4="Casi seguro",5,0))))))</f>
        <v>15</v>
      </c>
      <c r="L4" s="102" t="str">
        <f t="shared" ref="L4:L8" si="1">IF(AND(K4&lt;4,K4&gt;1),"Zona de riesgo baja",IF(AND(K4&gt;4,K4&lt;8),"Zona de riesgo moderada",IF(AND(K4&gt;8,K4&lt;=20),"Zona de riesgo alta",IF(K4&gt;20,"Zona de riesgo extrema",0))))</f>
        <v>Zona de riesgo alta</v>
      </c>
      <c r="M4" s="103" t="str">
        <f t="shared" ref="M4:M8" si="2">IF(L4="Zona de riesgo baja","Aceptar",IF(L4="Zona de riesgo moderada","Prevenir
Retener
Proteger",IF(L4="Zona de riesgo alta","Prevenir
Proteger
Transferir",IF(L4="Zona de riesgo extrema","Prevenir
Proteger
Transferir
Eliminar",0))))</f>
        <v>Prevenir
Proteger
Transferir</v>
      </c>
      <c r="N4" s="103" t="s">
        <v>301</v>
      </c>
      <c r="O4" s="104" t="s">
        <v>46</v>
      </c>
      <c r="P4" s="104" t="s">
        <v>47</v>
      </c>
      <c r="Q4" s="104" t="s">
        <v>47</v>
      </c>
      <c r="R4" s="104" t="s">
        <v>48</v>
      </c>
      <c r="S4" s="104" t="s">
        <v>47</v>
      </c>
      <c r="T4" s="104" t="s">
        <v>47</v>
      </c>
      <c r="U4" s="104" t="s">
        <v>47</v>
      </c>
      <c r="V4" s="104">
        <f t="shared" ref="V4:V8" si="3">IF(P4="SI",15,0)+IF(Q4="SI",5,0)+IF(S4="SI",15,0)+IF(T4="SI",10,0)+IF(U4="SI",30,0)+IF(R4="Automático",25,IF(R4="Manual",15,0))</f>
        <v>90</v>
      </c>
      <c r="W4" s="105" t="str">
        <f t="shared" ref="W4:W8" si="4">IF(V4&lt;50,"No hay desplazamiento",IF(V4&gt;76,CONCATENATE("Baja 2 niveles de ",O4),CONCATENATE("Baja 1 nivel de ",O4)))</f>
        <v>Baja 2 niveles de Probabilidad</v>
      </c>
      <c r="X4" s="102" t="s">
        <v>43</v>
      </c>
      <c r="Y4" s="102" t="s">
        <v>44</v>
      </c>
      <c r="Z4" s="102">
        <f t="shared" ref="Z4:Z8" si="5">(IF(Y4="Insignificante",1.25,IF(Y4="Menor",2.5,IF(Y4="Moderado",5,IF(Y4="Mayor",10,IF(Y4="Catastrófico",20,0))))))*(IF(X4="Rara vez",1,IF(X4="Improbable",2,IF(X4="Posible",3,IF(X4="Probable",4,IF(X4="Casi seguro",5,0))))))</f>
        <v>15</v>
      </c>
      <c r="AA4" s="102" t="str">
        <f t="shared" ref="AA4:AA8" si="6">IF(AND(Z4&lt;4,Z4&gt;1),"Zona de riesgo baja",IF(AND(Z4&gt;4,Z4&lt;8),"Zona de riesgo moderada",IF(AND(Z4&gt;8,Z4&lt;=20),"Zona de riesgo alta",IF(Z4&gt;20,"Zona de riesgo extrema",0))))</f>
        <v>Zona de riesgo alta</v>
      </c>
      <c r="AB4" s="103" t="str">
        <f t="shared" ref="AB4:AB8" si="7">IF(AA4="Zona de riesgo baja","Aceptar",IF(AA4="Zona de riesgo moderada","Prevenir
Retener
Proteger",IF(AA4="Zona de riesgo alta","Prevenir
Proteger
Transferir",IF(AA4="Zona de riesgo extrema","Prevenir
Proteger
Transferir
Eliminar",0))))</f>
        <v>Prevenir
Proteger
Transferir</v>
      </c>
      <c r="AC4" s="103" t="s">
        <v>302</v>
      </c>
      <c r="AD4" s="103" t="s">
        <v>303</v>
      </c>
      <c r="AE4" s="106">
        <v>43281</v>
      </c>
      <c r="AF4" s="100" t="s">
        <v>304</v>
      </c>
      <c r="AG4" s="105" t="s">
        <v>248</v>
      </c>
      <c r="AH4" s="110">
        <v>44545</v>
      </c>
      <c r="AI4" s="105" t="s">
        <v>408</v>
      </c>
      <c r="AJ4" s="110">
        <v>44545</v>
      </c>
      <c r="AK4" s="105" t="s">
        <v>248</v>
      </c>
    </row>
    <row r="5" spans="1:37" s="56" customFormat="1" ht="90" x14ac:dyDescent="0.25">
      <c r="A5" s="100" t="s">
        <v>295</v>
      </c>
      <c r="B5" s="100" t="s">
        <v>296</v>
      </c>
      <c r="C5" s="100" t="s">
        <v>37</v>
      </c>
      <c r="D5" s="101" t="s">
        <v>297</v>
      </c>
      <c r="E5" s="100" t="s">
        <v>67</v>
      </c>
      <c r="F5" s="91" t="s">
        <v>305</v>
      </c>
      <c r="G5" s="100" t="s">
        <v>306</v>
      </c>
      <c r="H5" s="100" t="s">
        <v>307</v>
      </c>
      <c r="I5" s="102" t="s">
        <v>56</v>
      </c>
      <c r="J5" s="102" t="s">
        <v>44</v>
      </c>
      <c r="K5" s="102">
        <f t="shared" si="0"/>
        <v>20</v>
      </c>
      <c r="L5" s="102" t="str">
        <f t="shared" si="1"/>
        <v>Zona de riesgo alta</v>
      </c>
      <c r="M5" s="103" t="str">
        <f t="shared" si="2"/>
        <v>Prevenir
Proteger
Transferir</v>
      </c>
      <c r="N5" s="103" t="s">
        <v>308</v>
      </c>
      <c r="O5" s="104" t="s">
        <v>46</v>
      </c>
      <c r="P5" s="104" t="s">
        <v>47</v>
      </c>
      <c r="Q5" s="104" t="s">
        <v>47</v>
      </c>
      <c r="R5" s="104" t="s">
        <v>48</v>
      </c>
      <c r="S5" s="104" t="s">
        <v>47</v>
      </c>
      <c r="T5" s="104" t="s">
        <v>47</v>
      </c>
      <c r="U5" s="104" t="s">
        <v>47</v>
      </c>
      <c r="V5" s="104">
        <f t="shared" si="3"/>
        <v>90</v>
      </c>
      <c r="W5" s="105" t="str">
        <f t="shared" si="4"/>
        <v>Baja 2 niveles de Probabilidad</v>
      </c>
      <c r="X5" s="102" t="s">
        <v>56</v>
      </c>
      <c r="Y5" s="102" t="s">
        <v>44</v>
      </c>
      <c r="Z5" s="102">
        <f t="shared" si="5"/>
        <v>20</v>
      </c>
      <c r="AA5" s="102" t="str">
        <f t="shared" si="6"/>
        <v>Zona de riesgo alta</v>
      </c>
      <c r="AB5" s="103" t="str">
        <f t="shared" si="7"/>
        <v>Prevenir
Proteger
Transferir</v>
      </c>
      <c r="AC5" s="103" t="s">
        <v>309</v>
      </c>
      <c r="AD5" s="100" t="s">
        <v>303</v>
      </c>
      <c r="AE5" s="100" t="s">
        <v>310</v>
      </c>
      <c r="AF5" s="100" t="s">
        <v>427</v>
      </c>
      <c r="AG5" s="105" t="s">
        <v>248</v>
      </c>
      <c r="AH5" s="110">
        <v>44545</v>
      </c>
      <c r="AI5" s="105" t="s">
        <v>408</v>
      </c>
      <c r="AJ5" s="110">
        <v>44545</v>
      </c>
      <c r="AK5" s="105" t="s">
        <v>248</v>
      </c>
    </row>
    <row r="6" spans="1:37" s="56" customFormat="1" ht="180" x14ac:dyDescent="0.25">
      <c r="A6" s="100" t="s">
        <v>295</v>
      </c>
      <c r="B6" s="107" t="s">
        <v>311</v>
      </c>
      <c r="C6" s="100" t="s">
        <v>37</v>
      </c>
      <c r="D6" s="101" t="s">
        <v>297</v>
      </c>
      <c r="E6" s="100" t="s">
        <v>312</v>
      </c>
      <c r="F6" s="91" t="s">
        <v>313</v>
      </c>
      <c r="G6" s="100" t="s">
        <v>314</v>
      </c>
      <c r="H6" s="100" t="s">
        <v>315</v>
      </c>
      <c r="I6" s="102" t="s">
        <v>43</v>
      </c>
      <c r="J6" s="102" t="s">
        <v>57</v>
      </c>
      <c r="K6" s="102">
        <f t="shared" si="0"/>
        <v>30</v>
      </c>
      <c r="L6" s="102" t="str">
        <f t="shared" si="1"/>
        <v>Zona de riesgo extrema</v>
      </c>
      <c r="M6" s="103" t="str">
        <f t="shared" si="2"/>
        <v>Prevenir
Proteger
Transferir
Eliminar</v>
      </c>
      <c r="N6" s="103" t="s">
        <v>316</v>
      </c>
      <c r="O6" s="104" t="s">
        <v>46</v>
      </c>
      <c r="P6" s="104" t="s">
        <v>47</v>
      </c>
      <c r="Q6" s="104" t="s">
        <v>47</v>
      </c>
      <c r="R6" s="104" t="s">
        <v>48</v>
      </c>
      <c r="S6" s="104" t="s">
        <v>47</v>
      </c>
      <c r="T6" s="104" t="s">
        <v>47</v>
      </c>
      <c r="U6" s="104" t="s">
        <v>47</v>
      </c>
      <c r="V6" s="104">
        <f t="shared" si="3"/>
        <v>90</v>
      </c>
      <c r="W6" s="105" t="str">
        <f t="shared" si="4"/>
        <v>Baja 2 niveles de Probabilidad</v>
      </c>
      <c r="X6" s="102" t="s">
        <v>43</v>
      </c>
      <c r="Y6" s="102" t="s">
        <v>57</v>
      </c>
      <c r="Z6" s="102">
        <f t="shared" si="5"/>
        <v>30</v>
      </c>
      <c r="AA6" s="102" t="str">
        <f t="shared" si="6"/>
        <v>Zona de riesgo extrema</v>
      </c>
      <c r="AB6" s="103" t="str">
        <f t="shared" si="7"/>
        <v>Prevenir
Proteger
Transferir
Eliminar</v>
      </c>
      <c r="AC6" s="103" t="s">
        <v>317</v>
      </c>
      <c r="AD6" s="103" t="s">
        <v>303</v>
      </c>
      <c r="AE6" s="108">
        <v>44012</v>
      </c>
      <c r="AF6" s="100" t="s">
        <v>318</v>
      </c>
      <c r="AG6" s="105" t="s">
        <v>248</v>
      </c>
      <c r="AH6" s="110">
        <v>44545</v>
      </c>
      <c r="AI6" s="105" t="s">
        <v>408</v>
      </c>
      <c r="AJ6" s="110">
        <v>44545</v>
      </c>
      <c r="AK6" s="105" t="s">
        <v>248</v>
      </c>
    </row>
    <row r="7" spans="1:37" ht="96" customHeight="1" x14ac:dyDescent="0.25">
      <c r="A7" s="113" t="s">
        <v>392</v>
      </c>
      <c r="B7" s="100" t="s">
        <v>393</v>
      </c>
      <c r="C7" s="100" t="s">
        <v>37</v>
      </c>
      <c r="D7" s="101" t="s">
        <v>394</v>
      </c>
      <c r="E7" s="100" t="s">
        <v>183</v>
      </c>
      <c r="F7" s="24" t="s">
        <v>395</v>
      </c>
      <c r="G7" s="138" t="s">
        <v>396</v>
      </c>
      <c r="H7" s="138" t="s">
        <v>397</v>
      </c>
      <c r="I7" s="102" t="s">
        <v>81</v>
      </c>
      <c r="J7" s="102" t="s">
        <v>57</v>
      </c>
      <c r="K7" s="102">
        <f t="shared" si="0"/>
        <v>20</v>
      </c>
      <c r="L7" s="102" t="str">
        <f t="shared" si="1"/>
        <v>Zona de riesgo alta</v>
      </c>
      <c r="M7" s="103" t="str">
        <f t="shared" si="2"/>
        <v>Prevenir
Proteger
Transferir</v>
      </c>
      <c r="N7" s="28" t="s">
        <v>398</v>
      </c>
      <c r="O7" s="104" t="s">
        <v>46</v>
      </c>
      <c r="P7" s="104" t="s">
        <v>47</v>
      </c>
      <c r="Q7" s="104" t="s">
        <v>47</v>
      </c>
      <c r="R7" s="104" t="s">
        <v>97</v>
      </c>
      <c r="S7" s="104" t="s">
        <v>47</v>
      </c>
      <c r="T7" s="104" t="s">
        <v>47</v>
      </c>
      <c r="U7" s="104" t="s">
        <v>47</v>
      </c>
      <c r="V7" s="104">
        <f t="shared" si="3"/>
        <v>100</v>
      </c>
      <c r="W7" s="105" t="str">
        <f t="shared" si="4"/>
        <v>Baja 2 niveles de Probabilidad</v>
      </c>
      <c r="X7" s="102" t="s">
        <v>81</v>
      </c>
      <c r="Y7" s="102" t="s">
        <v>44</v>
      </c>
      <c r="Z7" s="102">
        <f t="shared" si="5"/>
        <v>10</v>
      </c>
      <c r="AA7" s="102" t="str">
        <f t="shared" si="6"/>
        <v>Zona de riesgo alta</v>
      </c>
      <c r="AB7" s="103" t="str">
        <f t="shared" si="7"/>
        <v>Prevenir
Proteger
Transferir</v>
      </c>
      <c r="AC7" s="103" t="s">
        <v>399</v>
      </c>
      <c r="AD7" s="103" t="s">
        <v>303</v>
      </c>
      <c r="AE7" s="106">
        <v>44196</v>
      </c>
      <c r="AF7" s="100" t="s">
        <v>428</v>
      </c>
      <c r="AG7" s="105" t="s">
        <v>248</v>
      </c>
      <c r="AH7" s="110">
        <v>44545</v>
      </c>
      <c r="AI7" s="105" t="s">
        <v>408</v>
      </c>
      <c r="AJ7" s="110">
        <v>44545</v>
      </c>
      <c r="AK7" s="105" t="s">
        <v>248</v>
      </c>
    </row>
    <row r="8" spans="1:37" ht="165" x14ac:dyDescent="0.25">
      <c r="A8" s="113" t="s">
        <v>392</v>
      </c>
      <c r="B8" s="100" t="s">
        <v>400</v>
      </c>
      <c r="C8" s="100" t="s">
        <v>37</v>
      </c>
      <c r="D8" s="101"/>
      <c r="E8" s="100" t="s">
        <v>183</v>
      </c>
      <c r="F8" s="24" t="s">
        <v>401</v>
      </c>
      <c r="G8" s="138" t="s">
        <v>402</v>
      </c>
      <c r="H8" s="138" t="s">
        <v>403</v>
      </c>
      <c r="I8" s="102" t="s">
        <v>84</v>
      </c>
      <c r="J8" s="102" t="s">
        <v>57</v>
      </c>
      <c r="K8" s="102">
        <f t="shared" si="0"/>
        <v>10</v>
      </c>
      <c r="L8" s="102" t="str">
        <f t="shared" si="1"/>
        <v>Zona de riesgo alta</v>
      </c>
      <c r="M8" s="103" t="str">
        <f t="shared" si="2"/>
        <v>Prevenir
Proteger
Transferir</v>
      </c>
      <c r="N8" s="139" t="s">
        <v>404</v>
      </c>
      <c r="O8" s="104" t="s">
        <v>46</v>
      </c>
      <c r="P8" s="104" t="s">
        <v>47</v>
      </c>
      <c r="Q8" s="104" t="s">
        <v>47</v>
      </c>
      <c r="R8" s="104" t="s">
        <v>97</v>
      </c>
      <c r="S8" s="104" t="s">
        <v>47</v>
      </c>
      <c r="T8" s="104" t="s">
        <v>47</v>
      </c>
      <c r="U8" s="104" t="s">
        <v>47</v>
      </c>
      <c r="V8" s="104">
        <f t="shared" si="3"/>
        <v>100</v>
      </c>
      <c r="W8" s="105" t="str">
        <f t="shared" si="4"/>
        <v>Baja 2 niveles de Probabilidad</v>
      </c>
      <c r="X8" s="102" t="s">
        <v>84</v>
      </c>
      <c r="Y8" s="102" t="s">
        <v>57</v>
      </c>
      <c r="Z8" s="102">
        <f t="shared" si="5"/>
        <v>10</v>
      </c>
      <c r="AA8" s="102" t="str">
        <f t="shared" si="6"/>
        <v>Zona de riesgo alta</v>
      </c>
      <c r="AB8" s="103" t="str">
        <f t="shared" si="7"/>
        <v>Prevenir
Proteger
Transferir</v>
      </c>
      <c r="AC8" s="103" t="s">
        <v>405</v>
      </c>
      <c r="AD8" s="103" t="s">
        <v>303</v>
      </c>
      <c r="AE8" s="106">
        <v>44196</v>
      </c>
      <c r="AF8" s="100" t="s">
        <v>429</v>
      </c>
      <c r="AG8" s="105" t="s">
        <v>248</v>
      </c>
      <c r="AH8" s="110">
        <v>44545</v>
      </c>
      <c r="AI8" s="105" t="s">
        <v>408</v>
      </c>
      <c r="AJ8" s="110">
        <v>44545</v>
      </c>
      <c r="AK8" s="105" t="s">
        <v>248</v>
      </c>
    </row>
  </sheetData>
  <sheetProtection formatCells="0" formatColumns="0" formatRows="0" insertColumns="0" insertRows="0" insertHyperlinks="0" deleteColumns="0" deleteRows="0" sort="0" autoFilter="0" pivotTables="0"/>
  <autoFilter ref="A3:AK6" xr:uid="{00000000-0009-0000-0000-000007000000}"/>
  <mergeCells count="6">
    <mergeCell ref="AG2:AK2"/>
    <mergeCell ref="A2:F2"/>
    <mergeCell ref="I2:O2"/>
    <mergeCell ref="P2:W2"/>
    <mergeCell ref="X2:AA2"/>
    <mergeCell ref="AB2:AF2"/>
  </mergeCells>
  <conditionalFormatting sqref="AA4:AA6 L4:L6">
    <cfRule type="containsText" dxfId="27" priority="9" operator="containsText" text="Zona de riesgo extrema">
      <formula>NOT(ISERROR(SEARCH("Zona de riesgo extrema",L4)))</formula>
    </cfRule>
    <cfRule type="containsText" dxfId="26" priority="10" operator="containsText" text="Zona de riesgo alta">
      <formula>NOT(ISERROR(SEARCH("Zona de riesgo alta",L4)))</formula>
    </cfRule>
    <cfRule type="containsText" dxfId="25" priority="11" operator="containsText" text="Zona de riesgo moderada">
      <formula>NOT(ISERROR(SEARCH("Zona de riesgo moderada",L4)))</formula>
    </cfRule>
    <cfRule type="cellIs" dxfId="24" priority="12" operator="equal">
      <formula>"Zona de riesgo baja"</formula>
    </cfRule>
  </conditionalFormatting>
  <conditionalFormatting sqref="L7:L8">
    <cfRule type="containsText" dxfId="23" priority="5" operator="containsText" text="Zona de riesgo extrema">
      <formula>NOT(ISERROR(SEARCH("Zona de riesgo extrema",L7)))</formula>
    </cfRule>
    <cfRule type="containsText" dxfId="22" priority="6" operator="containsText" text="Zona de riesgo alta">
      <formula>NOT(ISERROR(SEARCH("Zona de riesgo alta",L7)))</formula>
    </cfRule>
    <cfRule type="containsText" dxfId="21" priority="7" operator="containsText" text="Zona de riesgo moderada">
      <formula>NOT(ISERROR(SEARCH("Zona de riesgo moderada",L7)))</formula>
    </cfRule>
    <cfRule type="cellIs" dxfId="20" priority="8" operator="equal">
      <formula>"Zona de riesgo baja"</formula>
    </cfRule>
  </conditionalFormatting>
  <conditionalFormatting sqref="AA7:AA8">
    <cfRule type="containsText" dxfId="19" priority="1" operator="containsText" text="Zona de riesgo extrema">
      <formula>NOT(ISERROR(SEARCH("Zona de riesgo extrema",AA7)))</formula>
    </cfRule>
    <cfRule type="containsText" dxfId="18" priority="2" operator="containsText" text="Zona de riesgo alta">
      <formula>NOT(ISERROR(SEARCH("Zona de riesgo alta",AA7)))</formula>
    </cfRule>
    <cfRule type="containsText" dxfId="17" priority="3" operator="containsText" text="Zona de riesgo moderada">
      <formula>NOT(ISERROR(SEARCH("Zona de riesgo moderada",AA7)))</formula>
    </cfRule>
    <cfRule type="cellIs" dxfId="16" priority="4" operator="equal">
      <formula>"Zona de riesgo baja"</formula>
    </cfRule>
  </conditionalFormatting>
  <dataValidations count="5">
    <dataValidation type="list" allowBlank="1" showInputMessage="1" showErrorMessage="1" sqref="J4:J8 Y4:Y8" xr:uid="{00000000-0002-0000-0700-000000000000}">
      <formula1>"Insignificante,Menor,Moderado,Mayor,Catastrófico"</formula1>
    </dataValidation>
    <dataValidation type="list" allowBlank="1" showInputMessage="1" showErrorMessage="1" sqref="I4:I8 X4:X8" xr:uid="{00000000-0002-0000-0700-000001000000}">
      <formula1>"Rara vez,Improbable,Posible,Probable,Casi seguro"</formula1>
    </dataValidation>
    <dataValidation type="list" allowBlank="1" showInputMessage="1" showErrorMessage="1" sqref="O4:O8" xr:uid="{00000000-0002-0000-0700-000002000000}">
      <formula1>"Probabilidad,Impacto,Probabilidad e impacto"</formula1>
    </dataValidation>
    <dataValidation type="list" allowBlank="1" showInputMessage="1" showErrorMessage="1" sqref="S4:U5 P4:Q5 P7:Q8 S7:U8" xr:uid="{00000000-0002-0000-0700-000003000000}">
      <formula1>"SI,NO"</formula1>
    </dataValidation>
    <dataValidation type="list" allowBlank="1" showInputMessage="1" showErrorMessage="1" sqref="R4:R5 R7:R8" xr:uid="{00000000-0002-0000-0700-000004000000}">
      <formula1>"Automático,Manual"</formula1>
    </dataValidation>
  </dataValidations>
  <pageMargins left="0.75" right="0.75" top="1" bottom="1" header="0.5" footer="0.5"/>
  <pageSetup scale="25" orientation="portrait" horizontalDpi="4294967292" verticalDpi="4294967292" r:id="rId1"/>
  <colBreaks count="2" manualBreakCount="2">
    <brk id="10" max="1048575" man="1"/>
    <brk id="3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7"/>
  <sheetViews>
    <sheetView topLeftCell="A2" zoomScale="70" zoomScaleNormal="70" workbookViewId="0">
      <pane xSplit="7" ySplit="2" topLeftCell="H4" activePane="bottomRight" state="frozen"/>
      <selection activeCell="A2" sqref="A2"/>
      <selection pane="topRight" activeCell="I2" sqref="I2"/>
      <selection pane="bottomLeft" activeCell="A4" sqref="A4"/>
      <selection pane="bottomRight" activeCell="I6" sqref="I6"/>
    </sheetView>
  </sheetViews>
  <sheetFormatPr baseColWidth="10" defaultRowHeight="15.75" x14ac:dyDescent="0.25"/>
  <cols>
    <col min="1" max="1" width="10.875" style="58" customWidth="1"/>
    <col min="2" max="2" width="19.5" style="59" customWidth="1"/>
    <col min="3" max="3" width="10.75" customWidth="1"/>
    <col min="4" max="4" width="15.125" customWidth="1"/>
    <col min="5" max="5" width="15.5" style="71" customWidth="1"/>
    <col min="6" max="6" width="11.5" style="58" customWidth="1"/>
    <col min="7" max="7" width="29.625" style="109" customWidth="1"/>
    <col min="8" max="8" width="59.25" customWidth="1"/>
    <col min="9" max="9" width="25.875" customWidth="1"/>
    <col min="10" max="10" width="12.625" customWidth="1"/>
    <col min="11" max="11" width="10" customWidth="1"/>
    <col min="12" max="13" width="10.875" customWidth="1"/>
    <col min="14" max="14" width="9.125" customWidth="1"/>
    <col min="15" max="15" width="25.375" customWidth="1"/>
    <col min="16" max="16" width="9.875" customWidth="1"/>
    <col min="17" max="23" width="10.875" customWidth="1"/>
    <col min="24" max="24" width="14.625" customWidth="1"/>
    <col min="26" max="26" width="11.625" customWidth="1"/>
    <col min="27" max="27" width="15.875" customWidth="1"/>
    <col min="28" max="28" width="13.5" customWidth="1"/>
    <col min="29" max="29" width="21" customWidth="1"/>
    <col min="30" max="30" width="27.875" customWidth="1"/>
    <col min="31" max="31" width="11.75" customWidth="1"/>
    <col min="32" max="32" width="13.875" customWidth="1"/>
    <col min="33" max="33" width="41.75" customWidth="1"/>
    <col min="34" max="35" width="11" customWidth="1"/>
    <col min="36" max="36" width="17.5" customWidth="1"/>
  </cols>
  <sheetData>
    <row r="1" spans="1:36" x14ac:dyDescent="0.25">
      <c r="A1" s="34"/>
      <c r="B1" s="35"/>
      <c r="C1" s="34"/>
      <c r="D1" s="36"/>
      <c r="E1" s="36"/>
      <c r="F1" s="34"/>
      <c r="G1" s="37"/>
      <c r="H1" s="38"/>
      <c r="I1" s="38"/>
      <c r="J1" s="34"/>
      <c r="K1" s="34"/>
      <c r="L1" s="34"/>
      <c r="M1" s="39"/>
      <c r="N1" s="39"/>
      <c r="O1" s="38"/>
      <c r="P1" s="38"/>
      <c r="Q1" s="38"/>
      <c r="R1" s="38"/>
      <c r="S1" s="38"/>
      <c r="T1" s="38"/>
      <c r="U1" s="38"/>
      <c r="V1" s="38"/>
      <c r="W1" s="38"/>
      <c r="X1" s="38"/>
      <c r="Y1" s="34"/>
      <c r="Z1" s="34"/>
      <c r="AA1" s="34"/>
      <c r="AB1" s="38"/>
      <c r="AC1" s="34"/>
      <c r="AD1" s="34"/>
      <c r="AE1" s="34"/>
      <c r="AF1" s="34"/>
      <c r="AG1" s="34"/>
      <c r="AH1" s="34"/>
      <c r="AI1" s="34"/>
      <c r="AJ1" s="34"/>
    </row>
    <row r="2" spans="1:36" ht="15" customHeight="1" x14ac:dyDescent="0.25">
      <c r="A2" s="168"/>
      <c r="B2" s="168"/>
      <c r="C2" s="168"/>
      <c r="D2" s="168"/>
      <c r="E2" s="168"/>
      <c r="F2" s="168"/>
      <c r="G2" s="168"/>
      <c r="H2" s="168"/>
      <c r="I2" s="170"/>
      <c r="J2" s="151" t="s">
        <v>0</v>
      </c>
      <c r="K2" s="152"/>
      <c r="L2" s="152"/>
      <c r="M2" s="152"/>
      <c r="N2" s="152"/>
      <c r="O2" s="152"/>
      <c r="P2" s="153"/>
      <c r="Q2" s="167" t="s">
        <v>1</v>
      </c>
      <c r="R2" s="167"/>
      <c r="S2" s="167"/>
      <c r="T2" s="167"/>
      <c r="U2" s="167"/>
      <c r="V2" s="167"/>
      <c r="W2" s="167"/>
      <c r="X2" s="167"/>
      <c r="Y2" s="171" t="s">
        <v>2</v>
      </c>
      <c r="Z2" s="171"/>
      <c r="AA2" s="171"/>
      <c r="AB2" s="171"/>
      <c r="AC2" s="167" t="s">
        <v>3</v>
      </c>
      <c r="AD2" s="193"/>
      <c r="AE2" s="193"/>
      <c r="AF2" s="193"/>
      <c r="AG2" s="193"/>
      <c r="AH2" s="193" t="s">
        <v>4</v>
      </c>
      <c r="AI2" s="193"/>
      <c r="AJ2" s="193"/>
    </row>
    <row r="3" spans="1:36" s="48" customFormat="1" ht="127.5" customHeight="1" x14ac:dyDescent="0.25">
      <c r="A3" s="42" t="s">
        <v>5</v>
      </c>
      <c r="B3" s="43" t="s">
        <v>6</v>
      </c>
      <c r="C3" s="42" t="s">
        <v>7</v>
      </c>
      <c r="D3" s="42" t="s">
        <v>8</v>
      </c>
      <c r="E3" s="42" t="s">
        <v>9</v>
      </c>
      <c r="F3" s="42" t="s">
        <v>10</v>
      </c>
      <c r="G3" s="44" t="s">
        <v>11</v>
      </c>
      <c r="H3" s="10" t="s">
        <v>12</v>
      </c>
      <c r="I3" s="10" t="s">
        <v>13</v>
      </c>
      <c r="J3" s="45" t="s">
        <v>14</v>
      </c>
      <c r="K3" s="45" t="s">
        <v>15</v>
      </c>
      <c r="L3" s="45" t="s">
        <v>0</v>
      </c>
      <c r="M3" s="10" t="s">
        <v>16</v>
      </c>
      <c r="N3" s="10" t="s">
        <v>17</v>
      </c>
      <c r="O3" s="10" t="s">
        <v>18</v>
      </c>
      <c r="P3" s="46" t="s">
        <v>19</v>
      </c>
      <c r="Q3" s="10" t="s">
        <v>20</v>
      </c>
      <c r="R3" s="10" t="s">
        <v>21</v>
      </c>
      <c r="S3" s="10" t="s">
        <v>22</v>
      </c>
      <c r="T3" s="10" t="s">
        <v>23</v>
      </c>
      <c r="U3" s="10" t="s">
        <v>24</v>
      </c>
      <c r="V3" s="10" t="s">
        <v>25</v>
      </c>
      <c r="W3" s="10" t="s">
        <v>26</v>
      </c>
      <c r="X3" s="10" t="s">
        <v>27</v>
      </c>
      <c r="Y3" s="45" t="s">
        <v>14</v>
      </c>
      <c r="Z3" s="45" t="s">
        <v>15</v>
      </c>
      <c r="AA3" s="45" t="s">
        <v>0</v>
      </c>
      <c r="AB3" s="10" t="s">
        <v>16</v>
      </c>
      <c r="AC3" s="47" t="s">
        <v>17</v>
      </c>
      <c r="AD3" s="10" t="s">
        <v>28</v>
      </c>
      <c r="AE3" s="10" t="s">
        <v>29</v>
      </c>
      <c r="AF3" s="10" t="s">
        <v>30</v>
      </c>
      <c r="AG3" s="10" t="s">
        <v>31</v>
      </c>
      <c r="AH3" s="10" t="s">
        <v>32</v>
      </c>
      <c r="AI3" s="45" t="s">
        <v>33</v>
      </c>
      <c r="AJ3" s="45" t="s">
        <v>34</v>
      </c>
    </row>
    <row r="4" spans="1:36" ht="226.5" customHeight="1" x14ac:dyDescent="0.25">
      <c r="A4" s="66" t="s">
        <v>319</v>
      </c>
      <c r="B4" s="66" t="s">
        <v>337</v>
      </c>
      <c r="C4" s="65" t="s">
        <v>37</v>
      </c>
      <c r="D4" s="66" t="s">
        <v>248</v>
      </c>
      <c r="E4" s="111" t="s">
        <v>319</v>
      </c>
      <c r="F4" s="54" t="s">
        <v>119</v>
      </c>
      <c r="G4" s="112" t="s">
        <v>320</v>
      </c>
      <c r="H4" s="70" t="s">
        <v>321</v>
      </c>
      <c r="I4" s="85" t="s">
        <v>322</v>
      </c>
      <c r="J4" s="16" t="s">
        <v>56</v>
      </c>
      <c r="K4" s="16" t="s">
        <v>57</v>
      </c>
      <c r="L4" s="16">
        <f t="shared" ref="L4:L6" si="0">(IF(K4="Insignificante",1.25,IF(K4="Menor",2.5,IF(K4="Moderado",5,IF(K4="Mayor",10,IF(K4="Catastrófico",20,0))))))*(IF(J4="Rara vez",1,IF(J4="Improbable",2,IF(J4="Posible",3,IF(J4="Probable",4,IF(J4="Casi seguro",5,0))))))</f>
        <v>40</v>
      </c>
      <c r="M4" s="16" t="str">
        <f t="shared" ref="M4:M6" si="1">IF(AND(L4&lt;4,L4&gt;1),"Zona de riesgo baja",IF(AND(L4&gt;4,L4&lt;8),"Zona de riesgo moderada",IF(AND(L4&gt;8,L4&lt;=20),"Zona de riesgo alta",IF(L4&gt;20,"Zona de riesgo extrema",0))))</f>
        <v>Zona de riesgo extrema</v>
      </c>
      <c r="N4" s="17" t="str">
        <f t="shared" ref="N4:N6" si="2">IF(M4="Zona de riesgo baja","Aceptar",IF(M4="Zona de riesgo moderada","Prevenir
Retener
Proteger",IF(M4="Zona de riesgo alta","Prevenir
Proteger
Transferir",IF(M4="Zona de riesgo extrema","Prevenir
Proteger
Transferir
Eliminar",0))))</f>
        <v>Prevenir
Proteger
Transferir
Eliminar</v>
      </c>
      <c r="O4" s="70" t="s">
        <v>323</v>
      </c>
      <c r="P4" s="18" t="s">
        <v>46</v>
      </c>
      <c r="Q4" s="19" t="s">
        <v>47</v>
      </c>
      <c r="R4" s="19" t="s">
        <v>47</v>
      </c>
      <c r="S4" s="19" t="s">
        <v>48</v>
      </c>
      <c r="T4" s="19" t="s">
        <v>47</v>
      </c>
      <c r="U4" s="19" t="s">
        <v>47</v>
      </c>
      <c r="V4" s="19" t="s">
        <v>47</v>
      </c>
      <c r="W4" s="18">
        <f t="shared" ref="W4:W6" si="3">IF(Q4="SI",15,0)+IF(R4="SI",5,0)+IF(T4="SI",15,0)+IF(U4="SI",10,0)+IF(V4="SI",30,0)+IF(S4="Automático",25,IF(S4="Manual",15,0))</f>
        <v>90</v>
      </c>
      <c r="X4" s="20" t="s">
        <v>324</v>
      </c>
      <c r="Y4" s="16" t="s">
        <v>43</v>
      </c>
      <c r="Z4" s="16" t="s">
        <v>57</v>
      </c>
      <c r="AA4" s="16">
        <f t="shared" ref="AA4:AA6" si="4">(IF(Z4="Insignificante",1.25,IF(Z4="Menor",2.5,IF(Z4="Moderado",5,IF(Z4="Mayor",10,IF(Z4="Catastrófico",20,0))))))*(IF(Y4="Rara vez",1,IF(Y4="Improbable",2,IF(Y4="Posible",3,IF(Y4="Probable",4,IF(Y4="Casi seguro",5,0))))))</f>
        <v>30</v>
      </c>
      <c r="AB4" s="16" t="str">
        <f t="shared" ref="AB4:AB6" si="5">IF(AND(AA4&lt;4,AA4&gt;1),"Zona de riesgo baja",IF(AND(AA4&gt;4,AA4&lt;8),"Zona de riesgo moderada",IF(AND(AA4&gt;8,AA4&lt;=20),"Zona de riesgo alta",IF(AA4&gt;20,"Zona de riesgo extrema",0))))</f>
        <v>Zona de riesgo extrema</v>
      </c>
      <c r="AC4" s="17" t="str">
        <f t="shared" ref="AC4" si="6">IF(AB4="Zona de riesgo baja","Aceptar",IF(AB4="Zona de riesgo moderada","Prevenir
Retener
Proteger",IF(AB4="Zona de riesgo alta","Prevenir
Proteger
Transferir",IF(AB4="Zona de riesgo extrema","Prevenir
Proteger
Transferir
Eliminar",0))))</f>
        <v>Prevenir
Proteger
Transferir
Eliminar</v>
      </c>
      <c r="AD4" s="85" t="s">
        <v>430</v>
      </c>
      <c r="AE4" s="85" t="s">
        <v>325</v>
      </c>
      <c r="AF4" s="110">
        <v>44196</v>
      </c>
      <c r="AG4" s="66" t="s">
        <v>431</v>
      </c>
      <c r="AH4" s="65" t="s">
        <v>248</v>
      </c>
      <c r="AI4" s="142">
        <v>44545</v>
      </c>
      <c r="AJ4" s="65" t="s">
        <v>248</v>
      </c>
    </row>
    <row r="5" spans="1:36" ht="119.25" customHeight="1" x14ac:dyDescent="0.25">
      <c r="A5" s="66" t="s">
        <v>319</v>
      </c>
      <c r="B5" s="66" t="s">
        <v>337</v>
      </c>
      <c r="C5" s="65" t="s">
        <v>37</v>
      </c>
      <c r="D5" s="66" t="s">
        <v>338</v>
      </c>
      <c r="E5" s="111" t="s">
        <v>319</v>
      </c>
      <c r="F5" s="65" t="s">
        <v>183</v>
      </c>
      <c r="G5" s="112" t="s">
        <v>326</v>
      </c>
      <c r="H5" s="70" t="s">
        <v>327</v>
      </c>
      <c r="I5" s="85" t="s">
        <v>328</v>
      </c>
      <c r="J5" s="16" t="s">
        <v>43</v>
      </c>
      <c r="K5" s="16" t="s">
        <v>44</v>
      </c>
      <c r="L5" s="16">
        <f t="shared" si="0"/>
        <v>15</v>
      </c>
      <c r="M5" s="16" t="str">
        <f t="shared" si="1"/>
        <v>Zona de riesgo alta</v>
      </c>
      <c r="N5" s="17" t="str">
        <f t="shared" si="2"/>
        <v>Prevenir
Proteger
Transferir</v>
      </c>
      <c r="O5" s="85" t="s">
        <v>329</v>
      </c>
      <c r="P5" s="18" t="s">
        <v>46</v>
      </c>
      <c r="Q5" s="19" t="s">
        <v>47</v>
      </c>
      <c r="R5" s="19" t="s">
        <v>47</v>
      </c>
      <c r="S5" s="19" t="s">
        <v>48</v>
      </c>
      <c r="T5" s="19" t="s">
        <v>47</v>
      </c>
      <c r="U5" s="19" t="s">
        <v>47</v>
      </c>
      <c r="V5" s="19" t="s">
        <v>47</v>
      </c>
      <c r="W5" s="18">
        <f t="shared" si="3"/>
        <v>90</v>
      </c>
      <c r="X5" s="20" t="s">
        <v>83</v>
      </c>
      <c r="Y5" s="16" t="s">
        <v>81</v>
      </c>
      <c r="Z5" s="16" t="s">
        <v>44</v>
      </c>
      <c r="AA5" s="16">
        <f t="shared" si="4"/>
        <v>10</v>
      </c>
      <c r="AB5" s="16" t="str">
        <f t="shared" si="5"/>
        <v>Zona de riesgo alta</v>
      </c>
      <c r="AC5" s="17" t="s">
        <v>330</v>
      </c>
      <c r="AD5" s="85" t="s">
        <v>331</v>
      </c>
      <c r="AE5" s="85" t="s">
        <v>325</v>
      </c>
      <c r="AF5" s="110">
        <v>44196</v>
      </c>
      <c r="AG5" s="66" t="s">
        <v>432</v>
      </c>
      <c r="AH5" s="65" t="s">
        <v>248</v>
      </c>
      <c r="AI5" s="142">
        <v>44545</v>
      </c>
      <c r="AJ5" s="65" t="s">
        <v>248</v>
      </c>
    </row>
    <row r="6" spans="1:36" ht="73.5" customHeight="1" x14ac:dyDescent="0.25">
      <c r="A6" s="66" t="s">
        <v>319</v>
      </c>
      <c r="B6" s="66" t="s">
        <v>337</v>
      </c>
      <c r="C6" s="65" t="s">
        <v>37</v>
      </c>
      <c r="D6" s="66" t="s">
        <v>339</v>
      </c>
      <c r="E6" s="111" t="s">
        <v>319</v>
      </c>
      <c r="F6" s="65" t="s">
        <v>183</v>
      </c>
      <c r="G6" s="112" t="s">
        <v>332</v>
      </c>
      <c r="H6" s="85" t="s">
        <v>333</v>
      </c>
      <c r="I6" s="85" t="s">
        <v>334</v>
      </c>
      <c r="J6" s="16" t="s">
        <v>56</v>
      </c>
      <c r="K6" s="16" t="s">
        <v>44</v>
      </c>
      <c r="L6" s="16">
        <f t="shared" si="0"/>
        <v>20</v>
      </c>
      <c r="M6" s="16" t="str">
        <f t="shared" si="1"/>
        <v>Zona de riesgo alta</v>
      </c>
      <c r="N6" s="17" t="str">
        <f t="shared" si="2"/>
        <v>Prevenir
Proteger
Transferir</v>
      </c>
      <c r="O6" s="85" t="s">
        <v>335</v>
      </c>
      <c r="P6" s="18" t="s">
        <v>46</v>
      </c>
      <c r="Q6" s="19" t="s">
        <v>47</v>
      </c>
      <c r="R6" s="19" t="s">
        <v>47</v>
      </c>
      <c r="S6" s="19" t="s">
        <v>48</v>
      </c>
      <c r="T6" s="19" t="s">
        <v>47</v>
      </c>
      <c r="U6" s="19" t="s">
        <v>47</v>
      </c>
      <c r="V6" s="19" t="s">
        <v>47</v>
      </c>
      <c r="W6" s="18">
        <f t="shared" si="3"/>
        <v>90</v>
      </c>
      <c r="X6" s="20" t="s">
        <v>83</v>
      </c>
      <c r="Y6" s="16" t="s">
        <v>43</v>
      </c>
      <c r="Z6" s="16" t="s">
        <v>49</v>
      </c>
      <c r="AA6" s="16">
        <f t="shared" si="4"/>
        <v>7.5</v>
      </c>
      <c r="AB6" s="16" t="str">
        <f t="shared" si="5"/>
        <v>Zona de riesgo moderada</v>
      </c>
      <c r="AC6" s="17" t="s">
        <v>330</v>
      </c>
      <c r="AD6" s="85" t="s">
        <v>336</v>
      </c>
      <c r="AE6" s="85" t="s">
        <v>325</v>
      </c>
      <c r="AF6" s="110">
        <v>44196</v>
      </c>
      <c r="AG6" s="66" t="s">
        <v>433</v>
      </c>
      <c r="AH6" s="65" t="s">
        <v>248</v>
      </c>
      <c r="AI6" s="142">
        <v>44545</v>
      </c>
      <c r="AJ6" s="65" t="s">
        <v>248</v>
      </c>
    </row>
    <row r="7" spans="1:36" ht="57" customHeight="1" x14ac:dyDescent="0.25">
      <c r="AE7" s="191" t="s">
        <v>391</v>
      </c>
      <c r="AF7" s="192"/>
    </row>
  </sheetData>
  <sheetProtection formatCells="0" formatColumns="0" formatRows="0" insertColumns="0" insertRows="0" insertHyperlinks="0" deleteColumns="0" deleteRows="0" sort="0" autoFilter="0" pivotTables="0"/>
  <autoFilter ref="A3:AJ6" xr:uid="{00000000-0009-0000-0000-000008000000}"/>
  <mergeCells count="7">
    <mergeCell ref="AE7:AF7"/>
    <mergeCell ref="AH2:AJ2"/>
    <mergeCell ref="A2:I2"/>
    <mergeCell ref="J2:P2"/>
    <mergeCell ref="Q2:X2"/>
    <mergeCell ref="Y2:AB2"/>
    <mergeCell ref="AC2:AG2"/>
  </mergeCells>
  <conditionalFormatting sqref="M4">
    <cfRule type="containsText" dxfId="15" priority="13" operator="containsText" text="Zona de riesgo extrema">
      <formula>NOT(ISERROR(SEARCH("Zona de riesgo extrema",M4)))</formula>
    </cfRule>
    <cfRule type="containsText" dxfId="14" priority="14" operator="containsText" text="Zona de riesgo alta">
      <formula>NOT(ISERROR(SEARCH("Zona de riesgo alta",M4)))</formula>
    </cfRule>
    <cfRule type="containsText" dxfId="13" priority="15" operator="containsText" text="Zona de riesgo moderada">
      <formula>NOT(ISERROR(SEARCH("Zona de riesgo moderada",M4)))</formula>
    </cfRule>
    <cfRule type="cellIs" dxfId="12" priority="16" operator="equal">
      <formula>"Zona de riesgo baja"</formula>
    </cfRule>
  </conditionalFormatting>
  <conditionalFormatting sqref="M5:M6">
    <cfRule type="containsText" dxfId="11" priority="9" operator="containsText" text="Zona de riesgo extrema">
      <formula>NOT(ISERROR(SEARCH("Zona de riesgo extrema",M5)))</formula>
    </cfRule>
    <cfRule type="containsText" dxfId="10" priority="10" operator="containsText" text="Zona de riesgo alta">
      <formula>NOT(ISERROR(SEARCH("Zona de riesgo alta",M5)))</formula>
    </cfRule>
    <cfRule type="containsText" dxfId="9" priority="11" operator="containsText" text="Zona de riesgo moderada">
      <formula>NOT(ISERROR(SEARCH("Zona de riesgo moderada",M5)))</formula>
    </cfRule>
    <cfRule type="cellIs" dxfId="8" priority="12" operator="equal">
      <formula>"Zona de riesgo baja"</formula>
    </cfRule>
  </conditionalFormatting>
  <conditionalFormatting sqref="AB4">
    <cfRule type="containsText" dxfId="7" priority="5" operator="containsText" text="Zona de riesgo extrema">
      <formula>NOT(ISERROR(SEARCH("Zona de riesgo extrema",AB4)))</formula>
    </cfRule>
    <cfRule type="containsText" dxfId="6" priority="6" operator="containsText" text="Zona de riesgo alta">
      <formula>NOT(ISERROR(SEARCH("Zona de riesgo alta",AB4)))</formula>
    </cfRule>
    <cfRule type="containsText" dxfId="5" priority="7" operator="containsText" text="Zona de riesgo moderada">
      <formula>NOT(ISERROR(SEARCH("Zona de riesgo moderada",AB4)))</formula>
    </cfRule>
    <cfRule type="cellIs" dxfId="4" priority="8" operator="equal">
      <formula>"Zona de riesgo baja"</formula>
    </cfRule>
  </conditionalFormatting>
  <conditionalFormatting sqref="AB5:AB6">
    <cfRule type="containsText" dxfId="3" priority="1" operator="containsText" text="Zona de riesgo extrema">
      <formula>NOT(ISERROR(SEARCH("Zona de riesgo extrema",AB5)))</formula>
    </cfRule>
    <cfRule type="containsText" dxfId="2" priority="2" operator="containsText" text="Zona de riesgo alta">
      <formula>NOT(ISERROR(SEARCH("Zona de riesgo alta",AB5)))</formula>
    </cfRule>
    <cfRule type="containsText" dxfId="1" priority="3" operator="containsText" text="Zona de riesgo moderada">
      <formula>NOT(ISERROR(SEARCH("Zona de riesgo moderada",AB5)))</formula>
    </cfRule>
    <cfRule type="cellIs" dxfId="0" priority="4" operator="equal">
      <formula>"Zona de riesgo baja"</formula>
    </cfRule>
  </conditionalFormatting>
  <dataValidations count="5">
    <dataValidation type="list" allowBlank="1" showInputMessage="1" showErrorMessage="1" sqref="S4:S6" xr:uid="{00000000-0002-0000-0800-000000000000}">
      <formula1>"Automático,Manual"</formula1>
    </dataValidation>
    <dataValidation type="list" allowBlank="1" showInputMessage="1" showErrorMessage="1" sqref="Q4:R6 T4:V6" xr:uid="{00000000-0002-0000-0800-000001000000}">
      <formula1>"SI,NO"</formula1>
    </dataValidation>
    <dataValidation type="list" allowBlank="1" showInputMessage="1" showErrorMessage="1" sqref="P4:P6" xr:uid="{00000000-0002-0000-0800-000002000000}">
      <formula1>"Probabilidad,Impacto,Probabilidad e impacto"</formula1>
    </dataValidation>
    <dataValidation type="list" allowBlank="1" showInputMessage="1" showErrorMessage="1" sqref="J4:J6 Y4:Y6" xr:uid="{00000000-0002-0000-0800-000003000000}">
      <formula1>"Rara vez,Improbable,Posible,Probable,Casi seguro"</formula1>
    </dataValidation>
    <dataValidation type="list" allowBlank="1" showInputMessage="1" showErrorMessage="1" sqref="K4:K6 Z4:Z6" xr:uid="{00000000-0002-0000-0800-000004000000}">
      <formula1>"Insignificante,Menor,Moderado,Mayor,Catastrófico"</formula1>
    </dataValidation>
  </dataValidations>
  <pageMargins left="0.75" right="0.75" top="1" bottom="1" header="0.5" footer="0.5"/>
  <pageSetup scale="25" orientation="portrait" horizontalDpi="4294967292" verticalDpi="4294967292" r:id="rId1"/>
  <colBreaks count="2" manualBreakCount="2">
    <brk id="11" max="1048575" man="1"/>
    <brk id="3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Direccionamiento estratégico</vt:lpstr>
      <vt:lpstr>Programación</vt:lpstr>
      <vt:lpstr>Agencia y Central</vt:lpstr>
      <vt:lpstr>Producción</vt:lpstr>
      <vt:lpstr>Técnica</vt:lpstr>
      <vt:lpstr>Comunicaciones</vt:lpstr>
      <vt:lpstr>Administrativa</vt:lpstr>
      <vt:lpstr>Jurídica</vt:lpstr>
      <vt:lpstr>G. Humana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Pulgarin</dc:creator>
  <cp:lastModifiedBy>Andres Pulgarin</cp:lastModifiedBy>
  <dcterms:created xsi:type="dcterms:W3CDTF">2021-02-12T18:30:18Z</dcterms:created>
  <dcterms:modified xsi:type="dcterms:W3CDTF">2022-08-02T21:19:20Z</dcterms:modified>
</cp:coreProperties>
</file>