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lpha\calidad\1. Procesos Telemedellín\1. Direccionamiento Estratégico\7. Riesgos\2026\"/>
    </mc:Choice>
  </mc:AlternateContent>
  <bookViews>
    <workbookView xWindow="0" yWindow="0" windowWidth="28800" windowHeight="12330" tabRatio="500"/>
  </bookViews>
  <sheets>
    <sheet name="Riesgos de proceso" sheetId="1" r:id="rId1"/>
    <sheet name="Riesgos de Corrupción" sheetId="2" r:id="rId2"/>
    <sheet name="Hoja1" sheetId="3" r:id="rId3"/>
  </sheets>
  <definedNames>
    <definedName name="_xlnm._FilterDatabase" localSheetId="1" hidden="1">'Riesgos de Corrupción'!$A$2:$AG$20</definedName>
    <definedName name="_xlnm._FilterDatabase" localSheetId="0" hidden="1">'Riesgos de proceso'!$A$2:$AG$90</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X20" i="2" l="1"/>
  <c r="Y20" i="2" s="1"/>
  <c r="Z20" i="2" s="1"/>
  <c r="T20" i="2"/>
  <c r="U20" i="2" s="1"/>
  <c r="I20" i="2"/>
  <c r="J20" i="2" s="1"/>
  <c r="K20" i="2" s="1"/>
  <c r="X19" i="2"/>
  <c r="Y19" i="2" s="1"/>
  <c r="Z19" i="2" s="1"/>
  <c r="T19" i="2"/>
  <c r="U19" i="2" s="1"/>
  <c r="J19" i="2"/>
  <c r="K19" i="2" s="1"/>
  <c r="I19" i="2"/>
  <c r="X18" i="2"/>
  <c r="Y18" i="2" s="1"/>
  <c r="Z18" i="2" s="1"/>
  <c r="T18" i="2"/>
  <c r="U18" i="2" s="1"/>
  <c r="I18" i="2"/>
  <c r="J18" i="2" s="1"/>
  <c r="K18" i="2" s="1"/>
  <c r="X17" i="2"/>
  <c r="Y17" i="2" s="1"/>
  <c r="Z17" i="2" s="1"/>
  <c r="T17" i="2"/>
  <c r="U17" i="2" s="1"/>
  <c r="X16" i="2"/>
  <c r="Y16" i="2" s="1"/>
  <c r="Z16" i="2" s="1"/>
  <c r="T16" i="2"/>
  <c r="U16" i="2" s="1"/>
  <c r="I16" i="2"/>
  <c r="J16" i="2" s="1"/>
  <c r="K16" i="2" s="1"/>
  <c r="X15" i="2"/>
  <c r="Y15" i="2" s="1"/>
  <c r="Z15" i="2" s="1"/>
  <c r="T15" i="2"/>
  <c r="U15" i="2" s="1"/>
  <c r="I15" i="2"/>
  <c r="J15" i="2" s="1"/>
  <c r="K15" i="2" s="1"/>
  <c r="X14" i="2"/>
  <c r="Y14" i="2" s="1"/>
  <c r="Z14" i="2" s="1"/>
  <c r="T14" i="2"/>
  <c r="U14" i="2" s="1"/>
  <c r="X13" i="2"/>
  <c r="Y13" i="2" s="1"/>
  <c r="Z13" i="2" s="1"/>
  <c r="T13" i="2"/>
  <c r="U13" i="2" s="1"/>
  <c r="X12" i="2"/>
  <c r="Y12" i="2" s="1"/>
  <c r="Z12" i="2" s="1"/>
  <c r="T12" i="2"/>
  <c r="U12" i="2" s="1"/>
  <c r="X11" i="2"/>
  <c r="Y11" i="2" s="1"/>
  <c r="Z11" i="2" s="1"/>
  <c r="T11" i="2"/>
  <c r="U11" i="2" s="1"/>
  <c r="X10" i="2"/>
  <c r="Y10" i="2" s="1"/>
  <c r="Z10" i="2" s="1"/>
  <c r="T10" i="2"/>
  <c r="U10" i="2" s="1"/>
  <c r="X9" i="2"/>
  <c r="Y9" i="2" s="1"/>
  <c r="Z9" i="2" s="1"/>
  <c r="T9" i="2"/>
  <c r="U9" i="2" s="1"/>
  <c r="X8" i="2"/>
  <c r="Y8" i="2" s="1"/>
  <c r="Z8" i="2" s="1"/>
  <c r="T8" i="2"/>
  <c r="U8" i="2" s="1"/>
  <c r="I8" i="2"/>
  <c r="J8" i="2" s="1"/>
  <c r="K8" i="2" s="1"/>
  <c r="X7" i="2"/>
  <c r="Y7" i="2" s="1"/>
  <c r="Z7" i="2" s="1"/>
  <c r="T7" i="2"/>
  <c r="U7" i="2" s="1"/>
  <c r="X6" i="2"/>
  <c r="Y6" i="2" s="1"/>
  <c r="Z6" i="2" s="1"/>
  <c r="T6" i="2"/>
  <c r="U6" i="2" s="1"/>
  <c r="X5" i="2"/>
  <c r="Y5" i="2" s="1"/>
  <c r="Z5" i="2" s="1"/>
  <c r="T5" i="2"/>
  <c r="U5" i="2" s="1"/>
  <c r="X4" i="2"/>
  <c r="Y4" i="2" s="1"/>
  <c r="Z4" i="2" s="1"/>
  <c r="T4" i="2"/>
  <c r="U4" i="2" s="1"/>
  <c r="I4" i="2"/>
  <c r="J4" i="2" s="1"/>
  <c r="K4" i="2" s="1"/>
  <c r="X3" i="2"/>
  <c r="Y3" i="2" s="1"/>
  <c r="Z3" i="2" s="1"/>
  <c r="T3" i="2"/>
  <c r="U3" i="2" s="1"/>
  <c r="I3" i="2"/>
  <c r="J3" i="2" s="1"/>
  <c r="K3" i="2" s="1"/>
  <c r="X87" i="1"/>
  <c r="Y87" i="1" s="1"/>
  <c r="Z87" i="1" s="1"/>
  <c r="T87" i="1"/>
  <c r="U87" i="1" s="1"/>
  <c r="I87" i="1"/>
  <c r="J87" i="1" s="1"/>
  <c r="K87" i="1" s="1"/>
  <c r="X86" i="1"/>
  <c r="Y86" i="1" s="1"/>
  <c r="Z86" i="1" s="1"/>
  <c r="T86" i="1"/>
  <c r="U86" i="1" s="1"/>
  <c r="I86" i="1"/>
  <c r="J86" i="1" s="1"/>
  <c r="K86" i="1" s="1"/>
  <c r="X85" i="1"/>
  <c r="Y85" i="1" s="1"/>
  <c r="Z85" i="1" s="1"/>
  <c r="T85" i="1"/>
  <c r="U85" i="1" s="1"/>
  <c r="I85" i="1"/>
  <c r="J85" i="1" s="1"/>
  <c r="K85" i="1" s="1"/>
  <c r="X84" i="1"/>
  <c r="Y84" i="1" s="1"/>
  <c r="Z84" i="1" s="1"/>
  <c r="T84" i="1"/>
  <c r="U84" i="1" s="1"/>
  <c r="I84" i="1"/>
  <c r="J84" i="1" s="1"/>
  <c r="K84" i="1" s="1"/>
  <c r="X83" i="1"/>
  <c r="Y83" i="1" s="1"/>
  <c r="Z83" i="1" s="1"/>
  <c r="T83" i="1"/>
  <c r="U83" i="1" s="1"/>
  <c r="I83" i="1"/>
  <c r="J83" i="1" s="1"/>
  <c r="K83" i="1" s="1"/>
  <c r="X82" i="1"/>
  <c r="Y82" i="1" s="1"/>
  <c r="Z82" i="1" s="1"/>
  <c r="T82" i="1"/>
  <c r="U82" i="1" s="1"/>
  <c r="I82" i="1"/>
  <c r="J82" i="1" s="1"/>
  <c r="K82" i="1" s="1"/>
  <c r="X81" i="1"/>
  <c r="Y81" i="1" s="1"/>
  <c r="Z81" i="1" s="1"/>
  <c r="T81" i="1"/>
  <c r="U81" i="1" s="1"/>
  <c r="I81" i="1"/>
  <c r="J81" i="1" s="1"/>
  <c r="K81" i="1" s="1"/>
  <c r="X80" i="1"/>
  <c r="Y80" i="1" s="1"/>
  <c r="Z80" i="1" s="1"/>
  <c r="T80" i="1"/>
  <c r="U80" i="1" s="1"/>
  <c r="I80" i="1"/>
  <c r="J80" i="1" s="1"/>
  <c r="K80" i="1" s="1"/>
  <c r="X79" i="1"/>
  <c r="Y79" i="1" s="1"/>
  <c r="Z79" i="1" s="1"/>
  <c r="T79" i="1"/>
  <c r="U79" i="1" s="1"/>
  <c r="I79" i="1"/>
  <c r="J79" i="1" s="1"/>
  <c r="K79" i="1" s="1"/>
  <c r="X78" i="1"/>
  <c r="Y78" i="1" s="1"/>
  <c r="Z78" i="1" s="1"/>
  <c r="T78" i="1"/>
  <c r="U78" i="1" s="1"/>
  <c r="I78" i="1"/>
  <c r="J78" i="1" s="1"/>
  <c r="K78" i="1" s="1"/>
  <c r="X77" i="1"/>
  <c r="Y77" i="1" s="1"/>
  <c r="Z77" i="1" s="1"/>
  <c r="T77" i="1"/>
  <c r="U77" i="1" s="1"/>
  <c r="I77" i="1"/>
  <c r="J77" i="1" s="1"/>
  <c r="K77" i="1" s="1"/>
  <c r="X76" i="1"/>
  <c r="Y76" i="1" s="1"/>
  <c r="Z76" i="1" s="1"/>
  <c r="T76" i="1"/>
  <c r="U76" i="1" s="1"/>
  <c r="I76" i="1"/>
  <c r="J76" i="1" s="1"/>
  <c r="K76" i="1" s="1"/>
  <c r="X75" i="1"/>
  <c r="Y75" i="1" s="1"/>
  <c r="Z75" i="1" s="1"/>
  <c r="T75" i="1"/>
  <c r="U75" i="1" s="1"/>
  <c r="I75" i="1"/>
  <c r="J75" i="1" s="1"/>
  <c r="K75" i="1" s="1"/>
  <c r="X74" i="1"/>
  <c r="Y74" i="1" s="1"/>
  <c r="Z74" i="1" s="1"/>
  <c r="T74" i="1"/>
  <c r="U74" i="1" s="1"/>
  <c r="I74" i="1"/>
  <c r="J74" i="1" s="1"/>
  <c r="K74" i="1" s="1"/>
  <c r="X73" i="1"/>
  <c r="Y73" i="1" s="1"/>
  <c r="Z73" i="1" s="1"/>
  <c r="T73" i="1"/>
  <c r="U73" i="1" s="1"/>
  <c r="I73" i="1"/>
  <c r="J73" i="1" s="1"/>
  <c r="K73" i="1" s="1"/>
  <c r="X72" i="1"/>
  <c r="Y72" i="1" s="1"/>
  <c r="Z72" i="1" s="1"/>
  <c r="T72" i="1"/>
  <c r="U72" i="1" s="1"/>
  <c r="I72" i="1"/>
  <c r="J72" i="1" s="1"/>
  <c r="K72" i="1" s="1"/>
  <c r="X71" i="1"/>
  <c r="Y71" i="1" s="1"/>
  <c r="Z71" i="1" s="1"/>
  <c r="T71" i="1"/>
  <c r="U71" i="1" s="1"/>
  <c r="I71" i="1"/>
  <c r="J71" i="1" s="1"/>
  <c r="K71" i="1" s="1"/>
  <c r="X70" i="1"/>
  <c r="Y70" i="1" s="1"/>
  <c r="Z70" i="1" s="1"/>
  <c r="T70" i="1"/>
  <c r="U70" i="1" s="1"/>
  <c r="I70" i="1"/>
  <c r="J70" i="1" s="1"/>
  <c r="K70" i="1" s="1"/>
  <c r="X69" i="1"/>
  <c r="Y69" i="1" s="1"/>
  <c r="Z69" i="1" s="1"/>
  <c r="T69" i="1"/>
  <c r="U69" i="1" s="1"/>
  <c r="I69" i="1"/>
  <c r="J69" i="1" s="1"/>
  <c r="K69" i="1" s="1"/>
  <c r="X68" i="1"/>
  <c r="Y68" i="1" s="1"/>
  <c r="Z68" i="1" s="1"/>
  <c r="T68" i="1"/>
  <c r="U68" i="1" s="1"/>
  <c r="I68" i="1"/>
  <c r="J68" i="1" s="1"/>
  <c r="K68" i="1" s="1"/>
  <c r="X67" i="1"/>
  <c r="Y67" i="1" s="1"/>
  <c r="Z67" i="1" s="1"/>
  <c r="T67" i="1"/>
  <c r="U67" i="1" s="1"/>
  <c r="I67" i="1"/>
  <c r="J67" i="1" s="1"/>
  <c r="K67" i="1" s="1"/>
  <c r="X66" i="1"/>
  <c r="Y66" i="1" s="1"/>
  <c r="Z66" i="1" s="1"/>
  <c r="T66" i="1"/>
  <c r="U66" i="1" s="1"/>
  <c r="I66" i="1"/>
  <c r="J66" i="1" s="1"/>
  <c r="K66" i="1" s="1"/>
  <c r="X65" i="1"/>
  <c r="Y65" i="1" s="1"/>
  <c r="Z65" i="1" s="1"/>
  <c r="T65" i="1"/>
  <c r="U65" i="1" s="1"/>
  <c r="I65" i="1"/>
  <c r="J65" i="1" s="1"/>
  <c r="K65" i="1" s="1"/>
  <c r="X64" i="1"/>
  <c r="Y64" i="1" s="1"/>
  <c r="Z64" i="1" s="1"/>
  <c r="T64" i="1"/>
  <c r="U64" i="1" s="1"/>
  <c r="I64" i="1"/>
  <c r="J64" i="1" s="1"/>
  <c r="K64" i="1" s="1"/>
  <c r="X63" i="1"/>
  <c r="Y63" i="1" s="1"/>
  <c r="Z63" i="1" s="1"/>
  <c r="T63" i="1"/>
  <c r="U63" i="1" s="1"/>
  <c r="I63" i="1"/>
  <c r="J63" i="1" s="1"/>
  <c r="K63" i="1" s="1"/>
  <c r="X62" i="1"/>
  <c r="Y62" i="1" s="1"/>
  <c r="Z62" i="1" s="1"/>
  <c r="T62" i="1"/>
  <c r="U62" i="1" s="1"/>
  <c r="I62" i="1"/>
  <c r="J62" i="1" s="1"/>
  <c r="K62" i="1" s="1"/>
  <c r="X61" i="1"/>
  <c r="Y61" i="1" s="1"/>
  <c r="Z61" i="1" s="1"/>
  <c r="T61" i="1"/>
  <c r="U61" i="1" s="1"/>
  <c r="I61" i="1"/>
  <c r="J61" i="1" s="1"/>
  <c r="K61" i="1" s="1"/>
  <c r="X60" i="1"/>
  <c r="Y60" i="1" s="1"/>
  <c r="Z60" i="1" s="1"/>
  <c r="T60" i="1"/>
  <c r="U60" i="1" s="1"/>
  <c r="I60" i="1"/>
  <c r="J60" i="1" s="1"/>
  <c r="K60" i="1" s="1"/>
  <c r="X59" i="1"/>
  <c r="Y59" i="1" s="1"/>
  <c r="Z59" i="1" s="1"/>
  <c r="T59" i="1"/>
  <c r="U59" i="1" s="1"/>
  <c r="I59" i="1"/>
  <c r="J59" i="1" s="1"/>
  <c r="K59" i="1" s="1"/>
  <c r="X58" i="1"/>
  <c r="Y58" i="1" s="1"/>
  <c r="Z58" i="1" s="1"/>
  <c r="T58" i="1"/>
  <c r="U58" i="1" s="1"/>
  <c r="I58" i="1"/>
  <c r="J58" i="1" s="1"/>
  <c r="K58" i="1" s="1"/>
  <c r="X57" i="1"/>
  <c r="Y57" i="1" s="1"/>
  <c r="Z57" i="1" s="1"/>
  <c r="T57" i="1"/>
  <c r="U57" i="1" s="1"/>
  <c r="I57" i="1"/>
  <c r="J57" i="1" s="1"/>
  <c r="K57" i="1" s="1"/>
  <c r="X56" i="1"/>
  <c r="Y56" i="1" s="1"/>
  <c r="Z56" i="1" s="1"/>
  <c r="T56" i="1"/>
  <c r="U56" i="1" s="1"/>
  <c r="I56" i="1"/>
  <c r="J56" i="1" s="1"/>
  <c r="K56" i="1" s="1"/>
  <c r="X55" i="1"/>
  <c r="Y55" i="1" s="1"/>
  <c r="Z55" i="1" s="1"/>
  <c r="T55" i="1"/>
  <c r="U55" i="1" s="1"/>
  <c r="I55" i="1"/>
  <c r="J55" i="1" s="1"/>
  <c r="K55" i="1" s="1"/>
  <c r="X54" i="1"/>
  <c r="Y54" i="1" s="1"/>
  <c r="Z54" i="1" s="1"/>
  <c r="T54" i="1"/>
  <c r="U54" i="1" s="1"/>
  <c r="I54" i="1"/>
  <c r="J54" i="1" s="1"/>
  <c r="K54" i="1" s="1"/>
  <c r="X53" i="1"/>
  <c r="Y53" i="1" s="1"/>
  <c r="Z53" i="1" s="1"/>
  <c r="T53" i="1"/>
  <c r="U53" i="1" s="1"/>
  <c r="I53" i="1"/>
  <c r="J53" i="1" s="1"/>
  <c r="K53" i="1" s="1"/>
  <c r="X52" i="1"/>
  <c r="Y52" i="1" s="1"/>
  <c r="Z52" i="1" s="1"/>
  <c r="T52" i="1"/>
  <c r="U52" i="1" s="1"/>
  <c r="I52" i="1"/>
  <c r="J52" i="1" s="1"/>
  <c r="K52" i="1" s="1"/>
  <c r="X51" i="1"/>
  <c r="Y51" i="1" s="1"/>
  <c r="Z51" i="1" s="1"/>
  <c r="T51" i="1"/>
  <c r="U51" i="1" s="1"/>
  <c r="I51" i="1"/>
  <c r="J51" i="1" s="1"/>
  <c r="K51" i="1" s="1"/>
  <c r="X50" i="1"/>
  <c r="Y50" i="1" s="1"/>
  <c r="Z50" i="1" s="1"/>
  <c r="T50" i="1"/>
  <c r="U50" i="1" s="1"/>
  <c r="I50" i="1"/>
  <c r="J50" i="1" s="1"/>
  <c r="K50" i="1" s="1"/>
  <c r="X49" i="1"/>
  <c r="Y49" i="1" s="1"/>
  <c r="Z49" i="1" s="1"/>
  <c r="T49" i="1"/>
  <c r="U49" i="1" s="1"/>
  <c r="I49" i="1"/>
  <c r="J49" i="1" s="1"/>
  <c r="K49" i="1" s="1"/>
  <c r="X48" i="1"/>
  <c r="Y48" i="1" s="1"/>
  <c r="Z48" i="1" s="1"/>
  <c r="T48" i="1"/>
  <c r="U48" i="1" s="1"/>
  <c r="I48" i="1"/>
  <c r="J48" i="1" s="1"/>
  <c r="K48" i="1" s="1"/>
  <c r="X47" i="1"/>
  <c r="Y47" i="1" s="1"/>
  <c r="Z47" i="1" s="1"/>
  <c r="T47" i="1"/>
  <c r="U47" i="1" s="1"/>
  <c r="I47" i="1"/>
  <c r="J47" i="1" s="1"/>
  <c r="K47" i="1" s="1"/>
  <c r="X46" i="1"/>
  <c r="Y46" i="1" s="1"/>
  <c r="Z46" i="1" s="1"/>
  <c r="T46" i="1"/>
  <c r="U46" i="1" s="1"/>
  <c r="I46" i="1"/>
  <c r="J46" i="1" s="1"/>
  <c r="K46" i="1" s="1"/>
  <c r="X45" i="1"/>
  <c r="Y45" i="1" s="1"/>
  <c r="Z45" i="1" s="1"/>
  <c r="T45" i="1"/>
  <c r="U45" i="1" s="1"/>
  <c r="I45" i="1"/>
  <c r="J45" i="1" s="1"/>
  <c r="K45" i="1" s="1"/>
  <c r="X44" i="1"/>
  <c r="Y44" i="1" s="1"/>
  <c r="Z44" i="1" s="1"/>
  <c r="T44" i="1"/>
  <c r="U44" i="1" s="1"/>
  <c r="I44" i="1"/>
  <c r="J44" i="1" s="1"/>
  <c r="K44" i="1" s="1"/>
  <c r="X43" i="1"/>
  <c r="Y43" i="1" s="1"/>
  <c r="Z43" i="1" s="1"/>
  <c r="T43" i="1"/>
  <c r="U43" i="1" s="1"/>
  <c r="I43" i="1"/>
  <c r="J43" i="1" s="1"/>
  <c r="K43" i="1" s="1"/>
  <c r="X42" i="1"/>
  <c r="Y42" i="1" s="1"/>
  <c r="Z42" i="1" s="1"/>
  <c r="T42" i="1"/>
  <c r="U42" i="1" s="1"/>
  <c r="I42" i="1"/>
  <c r="J42" i="1" s="1"/>
  <c r="K42" i="1" s="1"/>
  <c r="X41" i="1"/>
  <c r="Y41" i="1" s="1"/>
  <c r="Z41" i="1" s="1"/>
  <c r="T41" i="1"/>
  <c r="U41" i="1" s="1"/>
  <c r="I41" i="1"/>
  <c r="J41" i="1" s="1"/>
  <c r="K41" i="1" s="1"/>
  <c r="X40" i="1"/>
  <c r="Y40" i="1" s="1"/>
  <c r="Z40" i="1" s="1"/>
  <c r="T40" i="1"/>
  <c r="U40" i="1" s="1"/>
  <c r="I40" i="1"/>
  <c r="J40" i="1" s="1"/>
  <c r="K40" i="1" s="1"/>
  <c r="X39" i="1"/>
  <c r="Y39" i="1" s="1"/>
  <c r="Z39" i="1" s="1"/>
  <c r="T39" i="1"/>
  <c r="U39" i="1" s="1"/>
  <c r="I39" i="1"/>
  <c r="J39" i="1" s="1"/>
  <c r="K39" i="1" s="1"/>
  <c r="X38" i="1"/>
  <c r="Y38" i="1" s="1"/>
  <c r="Z38" i="1" s="1"/>
  <c r="T38" i="1"/>
  <c r="U38" i="1" s="1"/>
  <c r="I38" i="1"/>
  <c r="J38" i="1" s="1"/>
  <c r="K38" i="1" s="1"/>
  <c r="X37" i="1"/>
  <c r="Y37" i="1" s="1"/>
  <c r="Z37" i="1" s="1"/>
  <c r="T37" i="1"/>
  <c r="U37" i="1" s="1"/>
  <c r="I37" i="1"/>
  <c r="J37" i="1" s="1"/>
  <c r="K37" i="1" s="1"/>
  <c r="X36" i="1"/>
  <c r="Y36" i="1" s="1"/>
  <c r="Z36" i="1" s="1"/>
  <c r="T36" i="1"/>
  <c r="U36" i="1" s="1"/>
  <c r="I36" i="1"/>
  <c r="J36" i="1" s="1"/>
  <c r="K36" i="1" s="1"/>
  <c r="X35" i="1"/>
  <c r="Y35" i="1" s="1"/>
  <c r="Z35" i="1" s="1"/>
  <c r="T35" i="1"/>
  <c r="U35" i="1" s="1"/>
  <c r="I35" i="1"/>
  <c r="J35" i="1" s="1"/>
  <c r="K35" i="1" s="1"/>
  <c r="X34" i="1"/>
  <c r="Y34" i="1" s="1"/>
  <c r="Z34" i="1" s="1"/>
  <c r="T34" i="1"/>
  <c r="U34" i="1" s="1"/>
  <c r="I34" i="1"/>
  <c r="J34" i="1" s="1"/>
  <c r="K34" i="1" s="1"/>
  <c r="X33" i="1"/>
  <c r="Y33" i="1" s="1"/>
  <c r="Z33" i="1" s="1"/>
  <c r="T33" i="1"/>
  <c r="U33" i="1" s="1"/>
  <c r="I33" i="1"/>
  <c r="J33" i="1" s="1"/>
  <c r="K33" i="1" s="1"/>
  <c r="X32" i="1"/>
  <c r="Y32" i="1" s="1"/>
  <c r="Z32" i="1" s="1"/>
  <c r="T32" i="1"/>
  <c r="U32" i="1" s="1"/>
  <c r="I32" i="1"/>
  <c r="J32" i="1" s="1"/>
  <c r="K32" i="1" s="1"/>
  <c r="X31" i="1"/>
  <c r="Y31" i="1" s="1"/>
  <c r="Z31" i="1" s="1"/>
  <c r="T31" i="1"/>
  <c r="U31" i="1" s="1"/>
  <c r="I31" i="1"/>
  <c r="J31" i="1" s="1"/>
  <c r="K31" i="1" s="1"/>
  <c r="X30" i="1"/>
  <c r="Y30" i="1" s="1"/>
  <c r="Z30" i="1" s="1"/>
  <c r="T30" i="1"/>
  <c r="U30" i="1" s="1"/>
  <c r="I30" i="1"/>
  <c r="J30" i="1" s="1"/>
  <c r="K30" i="1" s="1"/>
  <c r="X29" i="1"/>
  <c r="Y29" i="1" s="1"/>
  <c r="Z29" i="1" s="1"/>
  <c r="T29" i="1"/>
  <c r="U29" i="1" s="1"/>
  <c r="I29" i="1"/>
  <c r="J29" i="1" s="1"/>
  <c r="K29" i="1" s="1"/>
  <c r="X28" i="1"/>
  <c r="Y28" i="1" s="1"/>
  <c r="Z28" i="1" s="1"/>
  <c r="T28" i="1"/>
  <c r="U28" i="1" s="1"/>
  <c r="I28" i="1"/>
  <c r="J28" i="1" s="1"/>
  <c r="K28" i="1" s="1"/>
  <c r="X27" i="1"/>
  <c r="Y27" i="1" s="1"/>
  <c r="Z27" i="1" s="1"/>
  <c r="T27" i="1"/>
  <c r="U27" i="1" s="1"/>
  <c r="I27" i="1"/>
  <c r="J27" i="1" s="1"/>
  <c r="K27" i="1" s="1"/>
  <c r="X26" i="1"/>
  <c r="Y26" i="1" s="1"/>
  <c r="Z26" i="1" s="1"/>
  <c r="T26" i="1"/>
  <c r="U26" i="1" s="1"/>
  <c r="I26" i="1"/>
  <c r="J26" i="1" s="1"/>
  <c r="K26" i="1" s="1"/>
  <c r="X25" i="1"/>
  <c r="Y25" i="1" s="1"/>
  <c r="Z25" i="1" s="1"/>
  <c r="T25" i="1"/>
  <c r="U25" i="1" s="1"/>
  <c r="I25" i="1"/>
  <c r="J25" i="1" s="1"/>
  <c r="K25" i="1" s="1"/>
  <c r="X24" i="1"/>
  <c r="Y24" i="1" s="1"/>
  <c r="Z24" i="1" s="1"/>
  <c r="T24" i="1"/>
  <c r="U24" i="1" s="1"/>
  <c r="I24" i="1"/>
  <c r="J24" i="1" s="1"/>
  <c r="K24" i="1" s="1"/>
  <c r="X23" i="1"/>
  <c r="Y23" i="1" s="1"/>
  <c r="Z23" i="1" s="1"/>
  <c r="T23" i="1"/>
  <c r="U23" i="1" s="1"/>
  <c r="I23" i="1"/>
  <c r="J23" i="1" s="1"/>
  <c r="K23" i="1" s="1"/>
  <c r="X22" i="1"/>
  <c r="Y22" i="1" s="1"/>
  <c r="Z22" i="1" s="1"/>
  <c r="T22" i="1"/>
  <c r="U22" i="1" s="1"/>
  <c r="I22" i="1"/>
  <c r="J22" i="1" s="1"/>
  <c r="K22" i="1" s="1"/>
  <c r="X21" i="1"/>
  <c r="Y21" i="1" s="1"/>
  <c r="Z21" i="1" s="1"/>
  <c r="T21" i="1"/>
  <c r="U21" i="1" s="1"/>
  <c r="I21" i="1"/>
  <c r="J21" i="1" s="1"/>
  <c r="K21" i="1" s="1"/>
  <c r="X20" i="1"/>
  <c r="Y20" i="1" s="1"/>
  <c r="Z20" i="1" s="1"/>
  <c r="T20" i="1"/>
  <c r="U20" i="1" s="1"/>
  <c r="I20" i="1"/>
  <c r="J20" i="1" s="1"/>
  <c r="K20" i="1" s="1"/>
  <c r="X19" i="1"/>
  <c r="Y19" i="1" s="1"/>
  <c r="Z19" i="1" s="1"/>
  <c r="T19" i="1"/>
  <c r="U19" i="1" s="1"/>
  <c r="I19" i="1"/>
  <c r="J19" i="1" s="1"/>
  <c r="K19" i="1" s="1"/>
  <c r="X18" i="1"/>
  <c r="Y18" i="1" s="1"/>
  <c r="Z18" i="1" s="1"/>
  <c r="T18" i="1"/>
  <c r="U18" i="1" s="1"/>
  <c r="I18" i="1"/>
  <c r="J18" i="1" s="1"/>
  <c r="K18" i="1" s="1"/>
  <c r="X17" i="1"/>
  <c r="Y17" i="1" s="1"/>
  <c r="Z17" i="1" s="1"/>
  <c r="T17" i="1"/>
  <c r="U17" i="1" s="1"/>
  <c r="I17" i="1"/>
  <c r="J17" i="1" s="1"/>
  <c r="K17" i="1" s="1"/>
  <c r="X16" i="1"/>
  <c r="Y16" i="1" s="1"/>
  <c r="Z16" i="1" s="1"/>
  <c r="T16" i="1"/>
  <c r="U16" i="1" s="1"/>
  <c r="I16" i="1"/>
  <c r="J16" i="1" s="1"/>
  <c r="K16" i="1" s="1"/>
  <c r="X15" i="1"/>
  <c r="Y15" i="1" s="1"/>
  <c r="Z15" i="1" s="1"/>
  <c r="T15" i="1"/>
  <c r="U15" i="1" s="1"/>
  <c r="I15" i="1"/>
  <c r="J15" i="1" s="1"/>
  <c r="K15" i="1" s="1"/>
  <c r="X14" i="1"/>
  <c r="Y14" i="1" s="1"/>
  <c r="Z14" i="1" s="1"/>
  <c r="T14" i="1"/>
  <c r="U14" i="1" s="1"/>
  <c r="I14" i="1"/>
  <c r="J14" i="1" s="1"/>
  <c r="K14" i="1" s="1"/>
  <c r="X13" i="1"/>
  <c r="Y13" i="1" s="1"/>
  <c r="Z13" i="1" s="1"/>
  <c r="T13" i="1"/>
  <c r="U13" i="1" s="1"/>
  <c r="I13" i="1"/>
  <c r="J13" i="1" s="1"/>
  <c r="K13" i="1" s="1"/>
  <c r="X12" i="1"/>
  <c r="Y12" i="1" s="1"/>
  <c r="Z12" i="1" s="1"/>
  <c r="T12" i="1"/>
  <c r="U12" i="1" s="1"/>
  <c r="I12" i="1"/>
  <c r="J12" i="1" s="1"/>
  <c r="K12" i="1" s="1"/>
  <c r="X11" i="1"/>
  <c r="Y11" i="1" s="1"/>
  <c r="Z11" i="1" s="1"/>
  <c r="T11" i="1"/>
  <c r="U11" i="1" s="1"/>
  <c r="I11" i="1"/>
  <c r="J11" i="1" s="1"/>
  <c r="K11" i="1" s="1"/>
  <c r="X10" i="1"/>
  <c r="Y10" i="1" s="1"/>
  <c r="Z10" i="1" s="1"/>
  <c r="T10" i="1"/>
  <c r="U10" i="1" s="1"/>
  <c r="I10" i="1"/>
  <c r="J10" i="1" s="1"/>
  <c r="K10" i="1" s="1"/>
  <c r="X9" i="1"/>
  <c r="Y9" i="1" s="1"/>
  <c r="Z9" i="1" s="1"/>
  <c r="T9" i="1"/>
  <c r="U9" i="1" s="1"/>
  <c r="I9" i="1"/>
  <c r="J9" i="1" s="1"/>
  <c r="K9" i="1" s="1"/>
  <c r="X8" i="1"/>
  <c r="Y8" i="1" s="1"/>
  <c r="Z8" i="1" s="1"/>
  <c r="T8" i="1"/>
  <c r="U8" i="1" s="1"/>
  <c r="I8" i="1"/>
  <c r="J8" i="1" s="1"/>
  <c r="K8" i="1" s="1"/>
  <c r="X7" i="1"/>
  <c r="Y7" i="1" s="1"/>
  <c r="Z7" i="1" s="1"/>
  <c r="T7" i="1"/>
  <c r="U7" i="1" s="1"/>
  <c r="I7" i="1"/>
  <c r="J7" i="1" s="1"/>
  <c r="K7" i="1" s="1"/>
  <c r="X6" i="1"/>
  <c r="Y6" i="1" s="1"/>
  <c r="Z6" i="1" s="1"/>
  <c r="T6" i="1"/>
  <c r="U6" i="1" s="1"/>
  <c r="I6" i="1"/>
  <c r="J6" i="1" s="1"/>
  <c r="K6" i="1" s="1"/>
  <c r="X5" i="1"/>
  <c r="Y5" i="1" s="1"/>
  <c r="Z5" i="1" s="1"/>
  <c r="T5" i="1"/>
  <c r="U5" i="1" s="1"/>
  <c r="I5" i="1"/>
  <c r="J5" i="1" s="1"/>
  <c r="K5" i="1" s="1"/>
  <c r="X4" i="1"/>
  <c r="Y4" i="1" s="1"/>
  <c r="Z4" i="1" s="1"/>
  <c r="T4" i="1"/>
  <c r="U4" i="1" s="1"/>
  <c r="I4" i="1"/>
  <c r="J4" i="1" s="1"/>
  <c r="K4" i="1" s="1"/>
  <c r="X3" i="1"/>
  <c r="Y3" i="1" s="1"/>
  <c r="Z3" i="1" s="1"/>
  <c r="T3" i="1"/>
  <c r="U3" i="1" s="1"/>
  <c r="I3" i="1"/>
  <c r="J3" i="1" s="1"/>
  <c r="K3" i="1" s="1"/>
</calcChain>
</file>

<file path=xl/sharedStrings.xml><?xml version="1.0" encoding="utf-8"?>
<sst xmlns="http://schemas.openxmlformats.org/spreadsheetml/2006/main" count="2357" uniqueCount="691">
  <si>
    <t>IDENTIFICACIÓN</t>
  </si>
  <si>
    <t>CALIFICACIÓN</t>
  </si>
  <si>
    <t>EVALUACION DE CONTROLES</t>
  </si>
  <si>
    <t>NUEVA CALIFICACIÓN</t>
  </si>
  <si>
    <t>ACCIONES ASOCIADAS</t>
  </si>
  <si>
    <t>MONITOREO Y REVISION</t>
  </si>
  <si>
    <t>PROCESO</t>
  </si>
  <si>
    <t>SUBPROCESO</t>
  </si>
  <si>
    <t>TIPO DE RIESGO</t>
  </si>
  <si>
    <t>RIESGO</t>
  </si>
  <si>
    <t>CAUSA (subraye la causa predominante)</t>
  </si>
  <si>
    <t>EFECTO O CONSECUENCIA</t>
  </si>
  <si>
    <t>PROBABILIDAD O FRECUENCIA</t>
  </si>
  <si>
    <t>IMPACTO</t>
  </si>
  <si>
    <t>ZONA DE RIESGO</t>
  </si>
  <si>
    <t>MEDIDAS DE RESPUESTA</t>
  </si>
  <si>
    <t>CONTROLES EXISTENTES</t>
  </si>
  <si>
    <t>LOS CONTROLES PREDOMINANTEMENTE AFECTAN:</t>
  </si>
  <si>
    <t>ESTA DOCUMENTADO (15)</t>
  </si>
  <si>
    <t>TIENE RESPONSABLES (5)</t>
  </si>
  <si>
    <t>CLASE DE CONTROL (25 automatico-15 manual)</t>
  </si>
  <si>
    <t>FRECUENCIA DEL CONTROL ADECUADA (15)</t>
  </si>
  <si>
    <t>TIENE EVIDENCIAS DE EJECUCIÓN Y SEGUIMIENTO(10)</t>
  </si>
  <si>
    <t>ES EFECTIVO (30)</t>
  </si>
  <si>
    <t>EVALUACIÓN</t>
  </si>
  <si>
    <t>SE DESPLAZA ( 0-50 SIN DESPLAZAMIENTO
51-75 1 ESPACIO
76-100 2 ESPACIOS)</t>
  </si>
  <si>
    <t>ACCIONES</t>
  </si>
  <si>
    <t>RESPONSABLE</t>
  </si>
  <si>
    <t>FECHA</t>
  </si>
  <si>
    <t>SEGUIMIENTO A LAS ACCIONES</t>
  </si>
  <si>
    <t>REPORTE DE MATERIALIZACIÓN RIESGO</t>
  </si>
  <si>
    <t>FECHA REPORTE</t>
  </si>
  <si>
    <t>OBSERVACIONES</t>
  </si>
  <si>
    <t>TIPO DE RIESGOS</t>
  </si>
  <si>
    <t>Agencia Tm</t>
  </si>
  <si>
    <t>Agencia TM</t>
  </si>
  <si>
    <t>Corrupción o integridad</t>
  </si>
  <si>
    <t>Beneficiarse de productos o servicios para carácter personal.</t>
  </si>
  <si>
    <t>*Aprovechamiento de los funcionarios de sus labores para beneficiarse.
*Inadecuada definición del modelo de pago de comisiones de ventas y/o no autorizado.
*Comisiones liquidadas no autorizadas y no procedentes.
*Aprobar pagos que no corresponden a las actividades ejecutadas.</t>
  </si>
  <si>
    <t>*Detrimento patrimonial</t>
  </si>
  <si>
    <t>Posible</t>
  </si>
  <si>
    <t>Mayor</t>
  </si>
  <si>
    <t>*Aprobación por parte de la Directora de todos los procesos.</t>
  </si>
  <si>
    <t>Probabilidad</t>
  </si>
  <si>
    <t>SI</t>
  </si>
  <si>
    <t>Manual</t>
  </si>
  <si>
    <t>Rara vez</t>
  </si>
  <si>
    <t>*Control de pago de metas de los ejecutivos comerciales</t>
  </si>
  <si>
    <t>Dirección Agencia Tm</t>
  </si>
  <si>
    <t xml:space="preserve"> la directora de la agencia TM mantiene control y seguimiento de todas las negociaciones comerciales </t>
  </si>
  <si>
    <t>Estratégico</t>
  </si>
  <si>
    <t>Disminución de la demanda de los clientes por alquiler de espacios</t>
  </si>
  <si>
    <t xml:space="preserve">
*Definición inadecuada de tiempos de respuesta a las actividades planeadas.
*No inclusión o focalización de las partes interesadas
*Definición inadecuada de acuerdos de servicio (Qué entrego y qué recibo de los otros procesos).
*Favorecimiento, descuentos y manejo de precios con los clientes sin ser autorizados.    *Daño o pérdida de elementos en los espacios alquilados.</t>
  </si>
  <si>
    <t>* Pérdidas económicas
* Interrupción de la operación
* Incumplimiento de meta</t>
  </si>
  <si>
    <t>Moderado</t>
  </si>
  <si>
    <t xml:space="preserve">
Estructuración de base datos con clientes potenciales.
Rueda de negocios.
Aprobación final de la tarifa por parte de la Gerente.</t>
  </si>
  <si>
    <t>Probabilidad e impacto</t>
  </si>
  <si>
    <t>Insignificante</t>
  </si>
  <si>
    <t>*Asignar un responsable del alquiler de los espacios.   *Establacer metas en ingresos.</t>
  </si>
  <si>
    <t xml:space="preserve">el alquiler de los espacios tiene un responsable y metas en ingresos, las cuales este año ha superado 
</t>
  </si>
  <si>
    <t>Operativo</t>
  </si>
  <si>
    <t xml:space="preserve">Disminución de la demanda de los clientes
</t>
  </si>
  <si>
    <t>*Inadecuada planeación de ventas.
*Fraude por ventas con precios y descuentos no autorizados.
*Ventas de difícil recaudo.
*Contratos no autorizados y/o a clientes ficticios.
*Actividades no autorizadas del proceso de ventas.
*Atención mal brindada al cliente.</t>
  </si>
  <si>
    <t>*Pérdidas económicas
*Pérdidas de imagen y reputación</t>
  </si>
  <si>
    <t>Catastrófico</t>
  </si>
  <si>
    <t>*Seguimiento a los contratos
*Comunicación preventiva y correctiva con el cliente
*Planificación de la ejecución
*Seguimiento a la ejecución presupuestal
*Visitas técnicas</t>
  </si>
  <si>
    <t>*Interacción permanente con los clientes.</t>
  </si>
  <si>
    <t>Tecnológico o digital</t>
  </si>
  <si>
    <t>Jurídico o de cumplimiento</t>
  </si>
  <si>
    <t>Incumplimiento con los contratos y convenios firmados con los clientes y proveedores</t>
  </si>
  <si>
    <t>*Incumplimientos contractuales y entregables.
*Acuerdos inadecuados entre los contratistas y los funcionarios.
*Contratación de proveedores con precios no competitivos en el mercado.
*Suscripción de contratos que no cumplen con la totalidad de los requisitos.
*Pago total de contratos que no han finalizado.
*Ausencia de políticas y procedimientos que regulen la contratación.</t>
  </si>
  <si>
    <t>*Sanciones legales y multas
*Pérdida económica
*Pérdidas de imagen y reputación</t>
  </si>
  <si>
    <t>Menor</t>
  </si>
  <si>
    <t>*Listado de chequeo de documentos al momento de contratar.</t>
  </si>
  <si>
    <t>Financiero o presupuestal</t>
  </si>
  <si>
    <t>Fraude por manejo incorrecto de liquidación de contratos</t>
  </si>
  <si>
    <t>*Daños posteriores a la liquidación del contrato.
*Realización de giros posterior a la liquidación del contrato.
*Desarrollo de  productos y/o prestación de servicios con materiales o herramientas que no corresponden con los contratados.</t>
  </si>
  <si>
    <t>*Pérdidas económicas</t>
  </si>
  <si>
    <t>*Pólizas de responsabilidad civil y a terceros.
*Presupuesto y reintegros.</t>
  </si>
  <si>
    <t>*Estado de cuenta de servicios prestados para el cliente.</t>
  </si>
  <si>
    <t xml:space="preserve"> Se ejecutan y dejan evidencia de 'Estado de cuenta de servicios prestados para el cliente.
</t>
  </si>
  <si>
    <t>Dirección Tecnológica</t>
  </si>
  <si>
    <t>Unidad Técnica</t>
  </si>
  <si>
    <t>Incumplimientos legales</t>
  </si>
  <si>
    <t>- Software  sin licencia o vencidos
- Implementación incompleta de Gobierno digital
- No cumplimiento de las obligaciones legales</t>
  </si>
  <si>
    <t>- Sanciones legales
- Perdida de imagen
- Sanciones economicas</t>
  </si>
  <si>
    <t>Probable</t>
  </si>
  <si>
    <t>- Control de inventarios de software
- Manejo de perfiles de administrador
- Implementación de Gobierno Digital
- Normograma actualizado
-Aplicativo de obligaciones legales</t>
  </si>
  <si>
    <t>- Implementación del modelo de gobierno digital
- Actualización del normograma</t>
  </si>
  <si>
    <t>Director de Tecnología e Innovación</t>
  </si>
  <si>
    <t>Talento Humano</t>
  </si>
  <si>
    <t>Perdida de activos</t>
  </si>
  <si>
    <t>- Falta de mantenimientos preventivos y correctivos
- Fallas eléctricas
- Catástrofes (inundación, incendio terremoto, etc.)
- Riesgo publico (robo,daño,etc)
- Mala manipulación
- Descuido de la custodia del equipo</t>
  </si>
  <si>
    <t>- Detrimento patrimonial
- No prestación del servicio
- Sanciones legales</t>
  </si>
  <si>
    <t>- Sistemas de control de acceso
- Mantenimiento de equipos
- Capacitación del personal
- Control de inventarios
- Circuito cerrado de CCTV</t>
  </si>
  <si>
    <t>- Fortalecer el control de inventarios
- Fortalecer el procedimiento de préstamo de equipos
- Implementación de RCI en el CER</t>
  </si>
  <si>
    <t>Reputacional</t>
  </si>
  <si>
    <t>Documentales o gestión de la información</t>
  </si>
  <si>
    <t>Perdida de información</t>
  </si>
  <si>
    <t>- Ataques informáticos( Virus, malware, ramsonware)
- Falla de equipos
- Falla humana
- Catástrofes (inundación, incendio, terremoto, etc.)
- Incumplimientos de Políticas de TI
- Falla eléctrica
- Obsolescencia de equipos</t>
  </si>
  <si>
    <t>- Perdida económica
- Sanciones legales
- Perdida de imagen
- Memoria corporativa</t>
  </si>
  <si>
    <t>Casi seguro</t>
  </si>
  <si>
    <t>- Software de seguridad informática
- Mantenimiento de equipos
- Capacitación del personal
- Sistemas de respaldo de la información.
- Sistema eléctrico robusto y con redundancia.
- Sistema de protección contraincendios
- Perfiles de usuario
- Firewall de ultima generación
- Directorio activo
- Servidor alpha de respaldo
- Pruebas de ethical hacking
- Backups de respaldo en la nube</t>
  </si>
  <si>
    <t>Automático</t>
  </si>
  <si>
    <t xml:space="preserve">- Implementación del modelo de gobierno digital
- Socialización del manual de políticas de TI
Implementación de Herramienta SIEM
</t>
  </si>
  <si>
    <t>Acceso no autorizado a la información</t>
  </si>
  <si>
    <t xml:space="preserve">
- Vulnerabilidades de los sistemas
- Fallas humanas
- Incumplimientos de Políticas de TI
- Sistemas operativos desactualizados
- Fallas en la parametrización en los controles
- Perfiles de usuarios
- Fuga de infomación</t>
  </si>
  <si>
    <t>- Demandas
- Sanciones legales
- Uso indebido de la información</t>
  </si>
  <si>
    <t>- Mantener actualizados los software
- Fortalecimiento de las protecciones perimetrales de la red
- Aplicación del Manual de Políticas de TI
- Capacitación del personal
- Directorio activo
- Política de usuarios y perfiles
- Nuevo aplicativo para  aplicativo para gestión documental
- Aplicativo para paz y salvos de funcionarios 
- Acuerdos de confidencialidad</t>
  </si>
  <si>
    <t xml:space="preserve">- Continuar con la implementación del modelo de gobierno digital
- Socialización del manual de políticas de TI
- Simulación de ataques
</t>
  </si>
  <si>
    <t>Ambiental o seguridad</t>
  </si>
  <si>
    <t>Interrupción de la operación</t>
  </si>
  <si>
    <t>- Falla eléctrica
- Falla en equipos
- Falla software
- Falla de conectividad
- Obsolescencia de equipos
- Falla humana
- Ataque cibernetico</t>
  </si>
  <si>
    <t>- Sanciones legales
- No prestación del servicio
- Perdida de imagen
- Peridas economicas</t>
  </si>
  <si>
    <t xml:space="preserve">- Sistema eléctrico robusto y con redundancia.
- Mantenimiento de equipos
- Planes de renovación tecnológica
- Sistemas de respaldo para la conectividad
- Plan De Recuperación De Desastres Y Continuidad Del Negocio </t>
  </si>
  <si>
    <t xml:space="preserve">
- Formular y ejecutar proyectos de renovación tecnológica de acuerdo al PETI
-Simulaciones de ataques
</t>
  </si>
  <si>
    <t>Documental o gestión de la información</t>
  </si>
  <si>
    <t>Direccionamiento Estratégico</t>
  </si>
  <si>
    <t>Planeación</t>
  </si>
  <si>
    <t>Falta de recursos financieros para acometer los objetivos estratégicos</t>
  </si>
  <si>
    <t xml:space="preserve">* Falta de voluntad política 
* Cambios de la administración
</t>
  </si>
  <si>
    <t xml:space="preserve">* Inoperancia del canal
* Despidos masivos
</t>
  </si>
  <si>
    <t>Improbable</t>
  </si>
  <si>
    <t>* Planeación financiera y presupuestal.
* Relaciones públicas.
* Elaboración de propuestas.
* Actualización Plan de Acción.
* Informe de costos.
* Solicitud de adición de recursos.
* Disminución de costos.</t>
  </si>
  <si>
    <t>* Reuniones de Junta Directiva para proponer estrategias financieras.
* Actualizar plan de acción.
* Elaboración y seguimiento de propuestas comerciales a la alcaldía, las secretarias y entes descentralizados.
* Supervisión de contratos y presupuesto.
* Formalización de política de financiación de proyectos no presupuestados.</t>
  </si>
  <si>
    <t>Gerente
Dirección de Planeación</t>
  </si>
  <si>
    <t>* Reuniones de Junta Directiva mensuales
* Elaboración y seguimiento de propuestas comerciales a la alcaldía, las secretarias, entes descentralizados y privados
* Planeación financiera y presupuestal.
* Solicitud de adición de recursos.</t>
  </si>
  <si>
    <t>Planeación y control</t>
  </si>
  <si>
    <t>Gestión administrativa y financiera</t>
  </si>
  <si>
    <t>Administración de bienes y servicios</t>
  </si>
  <si>
    <t xml:space="preserve">Pérdida de activos fijos por ausencia de cobertura de seguros
</t>
  </si>
  <si>
    <t>* Inadecuada documentación de mecanismos de ejecución entre la compra y aseguramiento de los activos.
* Ausencia y/o desconocimiento de una política del proceso de reclamación
* Descoordinación entre las áreas involucradas en el proceso</t>
  </si>
  <si>
    <t>* Pérdidas económicas
* Intervención de entes de control</t>
  </si>
  <si>
    <t>* Asugurabilidad permanente</t>
  </si>
  <si>
    <t>Continuar controles y verificación periódica</t>
  </si>
  <si>
    <t>Se renovo la poliza de seguros que cubre la totalidad de los bienes del canal</t>
  </si>
  <si>
    <t>Biomecánico</t>
  </si>
  <si>
    <t xml:space="preserve">Diferencia entre a información de Activos fijos en los estados financieros y la toma física.
</t>
  </si>
  <si>
    <t xml:space="preserve">* Descoordinación entre las áreas involucradas en el proceso
* Ausencia de inventarios periodicos 
* Desconocimiento y/o desactualización de procedimiento para el registro de activos fijos
</t>
  </si>
  <si>
    <t>* Verificación fisica, control de inventarios.</t>
  </si>
  <si>
    <t>Dirección administrativa y financiera</t>
  </si>
  <si>
    <t>Se realiza toma fisica de la cartera de activos fijos y se deja evidencia</t>
  </si>
  <si>
    <t>Psicosocial</t>
  </si>
  <si>
    <t>Reconocimiento de activos fijos en periodos diferentes a su adquisición.</t>
  </si>
  <si>
    <t xml:space="preserve">* Descoordinación entre las áreas involucradas en el proceso
* Desconocimiento y/o desactualización de procedimiento de activos fijos.
</t>
  </si>
  <si>
    <t>* Intervención de entes de control</t>
  </si>
  <si>
    <t>* Verificación física</t>
  </si>
  <si>
    <t>Condiciones de seguridad</t>
  </si>
  <si>
    <t>Administración de bienes y servicios, Contabilidad</t>
  </si>
  <si>
    <t>Información financiera no confiable por activos fijos obsoletos y/o en mal estado no identificados.</t>
  </si>
  <si>
    <t>* Falta de efectividad en el manejo de bienes
* Descoordinación entre las áreas involucradas en el proceso
* No disposición de recursos necesarios para la ejecución del proceso
* Desconocimiento y/o desactualización de procedimiento de activos fijos.</t>
  </si>
  <si>
    <t>* Verificación de activos
* Actas de baja</t>
  </si>
  <si>
    <t>Se realiza toma fisica de la cartera de activos fijos y se deja evidencia, tambien se realizo acta de baja de los bienes obsoletos y en mal estado</t>
  </si>
  <si>
    <t>Información no confiable por ausencia de un procedimiento periódico de toma física de activos</t>
  </si>
  <si>
    <t>* Falta coordinación y disponibilidad del área de almacen de suministro para realizar la toma física de activos.
* No disposición de recursos necesarios para la ejecución del proceso
* Desconocimiento y/o desactualización de procedimiento de activos fijos.</t>
  </si>
  <si>
    <t>* Desactualización de inventario.
* Intervención de entes de control.</t>
  </si>
  <si>
    <t>* Conteo físico de inventario.
* Monitoreo de activos</t>
  </si>
  <si>
    <t>Bajas de inventario y/o ajustes no justificados y/o no autorizados</t>
  </si>
  <si>
    <t>* Desconocimiento del procedimiento de baja.
* Falla en el concepto técnico del activo a dar de baja.
* Errónea identificación del bien a dar de baja.
* Fallas en la verificación de los activos a dar de baja.</t>
  </si>
  <si>
    <t>* Pérdidas económicas.
* Intervención de entes de control (Detrimento patrimonial)</t>
  </si>
  <si>
    <t xml:space="preserve">* Aprobación del comité de bajas.
* Verificación de activos (Registro fotográfico y concepto técnico)
* Actas de baja
</t>
  </si>
  <si>
    <t>Impacto</t>
  </si>
  <si>
    <t>Información no confiable por errores en la conciliación entre el módulo y/o sistema de activos fijos y la información financiera.</t>
  </si>
  <si>
    <t>* Desconocimiento o desactualización de procedimiento de conciliación de activos.
* No ejecución de conciliación de activos.</t>
  </si>
  <si>
    <t>* Intervención de entes de control 
* Información imprecisa de los activos fijos.</t>
  </si>
  <si>
    <t>* Conciliación periodica entre los módulos.</t>
  </si>
  <si>
    <t>Pérdida de activos fijos y/o ausencia de trazabilidad al no contar con identificación y ubicación física</t>
  </si>
  <si>
    <t>* Inadecuada toma física del inventario de activos.
* Falta de toma física periodica de los activos.
* Falta de control e información oportuna por parte de los responsables de las carteras de novedades con los activos.</t>
  </si>
  <si>
    <t>* Pérdidas económicas
* Intervención de entes de control.
* Inconsistencia e inexactitud de la información de los activos.
* No reclamación oportuna del activo ante aseguradora.</t>
  </si>
  <si>
    <t>* Verificación fisica periodica de los activos
* Control de inventario.
* Implementación de planillas.</t>
  </si>
  <si>
    <t>* Implementación de cronograma para la toma de muestras de inventario de los activos de la entidad.</t>
  </si>
  <si>
    <t>Administrativa</t>
  </si>
  <si>
    <t>Deterioro y/o reducción de vida útil de activos fijos por ausencia de procedimientos de mantenimiento</t>
  </si>
  <si>
    <t xml:space="preserve">* Ausencia o no cumplimiento de un plan de mantenimiento de la entidad.
* Falla en la identificación de fallas de los activos fijos. Ejemplo: Sillas…....
</t>
  </si>
  <si>
    <t>* Pérdidas económicas.
* Accidentes
Intervención de entes de control</t>
  </si>
  <si>
    <t xml:space="preserve">* Contratos de mantenimiento preventico y correctivo </t>
  </si>
  <si>
    <t>Se cuentan con Contratos de mantenimiento preventico y correctivo</t>
  </si>
  <si>
    <t>Contabilidad</t>
  </si>
  <si>
    <t>Las causaciones contables no cuentan con una trazabilidad de documentos por medio de transacciones definidas para cada operación.</t>
  </si>
  <si>
    <t xml:space="preserve">
* No disposición de recursos necesarios para la ejecución del proceso
* Falta de capacitación del proceso. 
* Inadecuada documentación de manuales y procedimientos de seguimiento</t>
  </si>
  <si>
    <t>* Posibles pérdidas económicas y/o sanciones
* Intervención de entes de control</t>
  </si>
  <si>
    <t>* Verificación de soportes antes de realizar cualquier tipo de causación.
* Procedimientos y manuales contables</t>
  </si>
  <si>
    <t xml:space="preserve">
* Actualización y socialización de manuales y procedimientos contables.</t>
  </si>
  <si>
    <t>Se cuentan con Procedimientos y manuales contables</t>
  </si>
  <si>
    <t>Tesorería</t>
  </si>
  <si>
    <t>Pagos dobles</t>
  </si>
  <si>
    <t>* Inadecuada documentación de manuales y procedimientos de seguimiento
* No aplicación de control de responsabilidades
* Falta de verificaciones previas al pago.</t>
  </si>
  <si>
    <t>* Pérdida de liquidez de la entidad
* Intervención de entes de control</t>
  </si>
  <si>
    <t xml:space="preserve">* Organización de los pagos por bloques de tipos de pago
* Consecutivo de egresos
* Conciliación bancaria elaborada por alguien diferente al área de tesorería
</t>
  </si>
  <si>
    <t>* Doble verificación y aprobación de pagos
* Implementación de módulo de nueva forma de pago por PSE (Ofimática)</t>
  </si>
  <si>
    <t>Se cuenta con Doble verificación y aprobación de pagos
se tienen  pagos por bloques de tipos de pago                                                                                                                                                                                                                                                                                       Consecutivo de egresos</t>
  </si>
  <si>
    <t>Derechos y obligaciones no reconocidas y/o inexactas, y/o fuera del periodo contable.</t>
  </si>
  <si>
    <t>* Falta de procedimientos definidos.
* No cumplimiento del procedimiento establecido
* Falta de capacitación al personal</t>
  </si>
  <si>
    <t>* Información financiera inexacta
* Intervención de entes de control
* Pérdida de credibilidad institucional
* Reprocesos administrativos</t>
  </si>
  <si>
    <t>* Cociliación de Plataforma administrativa vs  módulos contables Ofimática</t>
  </si>
  <si>
    <t>* Conciliación de la facturación electrónica recibida vs la facturación registrada en Ofimática.</t>
  </si>
  <si>
    <t xml:space="preserve">Se realiza la Conciliación de la facturación electrónica recibida vs la facturación registrada en Ofimática.
</t>
  </si>
  <si>
    <t>Interrupción del funcionamiento de activos fijos críticos de la sede física.</t>
  </si>
  <si>
    <t xml:space="preserve">
* Ausencia o incumplimiento al plan de mantenimiento del canal.
* Falta de Presupuesto.
* Obsolecencia de equipos
* Falta de contratación oportuna de servicios técnicos especializados.
</t>
  </si>
  <si>
    <t>* Interrupción en la operación física del canal.
* Accidentes o afectaciones a la seguridad del personal y visitantes.
* Aumento de costos por reparaciones urgentes o daños permanentes.
* Reclamaciones o demandas.</t>
  </si>
  <si>
    <t xml:space="preserve">* Existencia de plan de mantenimiento de la sede.
</t>
  </si>
  <si>
    <t xml:space="preserve">* Implementación y actualización del plan de mantenimiento (Preventivo-Correctivo)
* Hacer seguimiento al plan de mantenimiento.
* Monitoreo mensual de equipos críticos (Documentado)
</t>
  </si>
  <si>
    <t>Director administrativo y financiero</t>
  </si>
  <si>
    <t>se cuenta con contratos  de mantenimiento para la sede</t>
  </si>
  <si>
    <t>Deterioro de las instalaciones físicas de la sede y el Parque de Telemedellín por ausencia de mantenimiento.</t>
  </si>
  <si>
    <t>* Ausencia o incumplimiento al plan de mantenimiento del canal.
* Falta de Presupuesto. 
* Deficiencia en el seguimiento a la ejecución de contratos de mantenimiento.
* Sobrecarga o mal uso de las instalaciones.</t>
  </si>
  <si>
    <t>* Cierre temporal o total de instalaciones (Juegos)
* Accidentes o afectaciones a la seguridad del personal y visitantes.
* Aumento de costos por reparaciones urgentes o daños permanentes.
* Reclamaciones o demandas.</t>
  </si>
  <si>
    <t>* Implementación y actualización del plan de mantenimiento (Preventivo-Correctivo)
* Hacer seguimiento al plan de mantenimiento.
* Monitoreo mensual de instalaciones de la sede y del parque.</t>
  </si>
  <si>
    <t>Manejo inadecuado de residuos sólidos.</t>
  </si>
  <si>
    <t>* Ausencia de un plan integral de residuos.
* Desconocimiento de normativas ambientales.
* Infraestructura deficiente para la recolección o tratamiento de residuos.
* Mala gestión del mantenimiento de sistemas de aguas (pozos, canales).
* Falta de capacitación al personal en prácticas sostenibles.</t>
  </si>
  <si>
    <t>* Pérdidas económicas / Sanciones.
* Contaminación del ambiente.
* Afectación a la imagen institucional.</t>
  </si>
  <si>
    <t xml:space="preserve">* Implementar un Plan de Gestión Integral de residuos sólidos.
* Sensibilización y capacitación del personal sobre gestión ambiental.
</t>
  </si>
  <si>
    <t>Director Administrativo y Financiero</t>
  </si>
  <si>
    <t xml:space="preserve">un Plan de Gestión Integral de residuos sólidos.
S e realizo por parte de envarias una Sensibilización y capacitación del personal sobre gestión ambiental.
</t>
  </si>
  <si>
    <t>Activos improductivos</t>
  </si>
  <si>
    <t>* Falta de inventario físico
* Falta de criterio técnico para la baja de un bien 
* Falta de efectividad en el manejo de bienes
* Deficiencia en el proceso de adquisición de un activo
* Baja articulación entre las áreas</t>
  </si>
  <si>
    <t>* Plan de adquisiciones
* Inventario del almacén de suministros
* Comité de contratación</t>
  </si>
  <si>
    <t>Actualizar procedimiento y evaluación por comité de sostenibilidad</t>
  </si>
  <si>
    <t xml:space="preserve">Se realizo el comité de sostenibilidad
Se cuenta con un Plan de adquisiciones
</t>
  </si>
  <si>
    <t>Inadecuado reconocimiento y/o parametrización de depreciaciones, amortización, provisión y agotamiento</t>
  </si>
  <si>
    <t>* Error humano en la parametrización Ej: Mala asignación la vida útil del activo.
* Falta de actualización y socialización de políticas contables.
* Falta de comunicación entre las áreas.</t>
  </si>
  <si>
    <t>* Inexactitud en los estados financieros
* Intervención de entes de control
* Reprocesos administrativos</t>
  </si>
  <si>
    <t>* Cociliación de modulos contables
* Segregación de la información
* Flujo de información óptimo entre las áreas.</t>
  </si>
  <si>
    <t>* Revisión anual de vidas útiles.</t>
  </si>
  <si>
    <t>Revisión anual de vidas útiles en lineamiento con las politicas contables
Cociliación de modulos contables</t>
  </si>
  <si>
    <t>Deterioro de activos fijos y de cartera no reconocidos y/o con errores en el valor.</t>
  </si>
  <si>
    <t>* No realización de test del deterioro de propiedad planta y equipo.
* Falla humana en la digitación de la información de deterioro en los activos fijos</t>
  </si>
  <si>
    <t>* Inexactitud en la información financiera
* Hallazgos de los entes de control</t>
  </si>
  <si>
    <t xml:space="preserve">* Politicas contables actualizadas y socializadas.
* Verificación por parte de la revisoría fiscal y control interno
</t>
  </si>
  <si>
    <t>Verificación por parte de la revisoría fiscal y control interno realizo revision y seguimiento a la cartera del canal</t>
  </si>
  <si>
    <t xml:space="preserve">Informes financieros inexactos </t>
  </si>
  <si>
    <t>* Falta de capacitación del personal.
* Desactualización o ausencia de procedimiento y política contable.
* Falla en la verificación de informes financieros por parte de la Revisoría Fiscal.</t>
  </si>
  <si>
    <t>* Inexactitud en la información financiera
* Hallazgos de los entes de control
* Sanciones económicas y/o legales
* Afectación en la toma de decisiones</t>
  </si>
  <si>
    <t>* Politicas y procedimeintos contables.
* Verificación por parte de la Revisoría Fiscal.
* Adecuada segregación de funciones.</t>
  </si>
  <si>
    <t>* Politicas y procedimeintos contables actualizados y socializados.
* Capacitación del personal.
* Realizar circularizaciones de saldos.</t>
  </si>
  <si>
    <t xml:space="preserve"> Se cuentan con Politicas y procedimeintos contables
Verificación por parte de la Revisoría Fiscal.
Se tiene Adecuada segregación de funciones.</t>
  </si>
  <si>
    <t>Sanciones contables, legales y tributarias por inadecuada causación de hechos económicos o informaciòn inexacta u omisión.</t>
  </si>
  <si>
    <t>* Desactualización o ausencia de procedimientos contables
* Falta de cumplimiento de procedimiento.
* Cambios normativos no implemetados o desconocidos.
* Inoportunidad en la recepción de la información en contabilidad.</t>
  </si>
  <si>
    <t>* Pérdidas económicas
* Detrimento patrimonial
* Intervención de entes de control
* Inexactitud d ela información financiera.</t>
  </si>
  <si>
    <t>* Notificación de obligaciones (Plataforma administrativa)
* Actualización normativa en portales tributarios (Actualicese)
* Verificación por revisoría fiscal
* Conciliación periódica</t>
  </si>
  <si>
    <t>* Actualización y socialización de políticas contables.
* Fortalecer la Cultura de Control interno al interior de cada proceso.</t>
  </si>
  <si>
    <t>Creación, modificación y eliminación de documentos contables.</t>
  </si>
  <si>
    <t>* Falta de segragación de funciones.
* Controles de acceso débiles de Ofimática.
* Ausencia de trazabilidad de movimientos contables.
* Falta de validación o aprobación previa a la modificación/eliminación de registros.</t>
  </si>
  <si>
    <t>* Inconsistencia en los estados financieros.
* Intervención de entes de control.
* Afectación a la transparencia y confianza institucional</t>
  </si>
  <si>
    <t>* Cociliación de módulos contables
* Control de acceso y claves.
* Implementación políticas contables.
* Capacitación en normatividad contable y uso adecuado del sistema.</t>
  </si>
  <si>
    <t>* Continuar controles y verificación periódica</t>
  </si>
  <si>
    <t>Se realiza Cociliación de módulos contables
Se cuenta con Control de acceso y claves.
políticas contables.</t>
  </si>
  <si>
    <t>Creación, modificación y ajustes de información por personal no autorizado, por accesos y controles de edición al sistema de información sin monitoreo.</t>
  </si>
  <si>
    <t>* Falta de control de los perfiles de usuario.
* Ausencia de monitoreo o trazabilidad de acciones dentro del sistema.
*Falta de segregación de funciones.
* Uso compartido o indebido de credenciales de acceso.</t>
  </si>
  <si>
    <t>* Alteración de información financiera.
* Pérdidas económicas
* Intervención de entes de control</t>
  </si>
  <si>
    <t xml:space="preserve">* Limitación de permisos de usuarios.
* Control de acceso y claves.
</t>
  </si>
  <si>
    <t>NO</t>
  </si>
  <si>
    <t>Se tienen Control de acceso y claves.</t>
  </si>
  <si>
    <t>Registro contable incorrecto de operaciones de contratos de mandato y/o administración delegada</t>
  </si>
  <si>
    <t>* Falta de capacitación en el manejo contable específico de este tipo de contratos.
* Manuales o instructivos desactualizados o ausentes con lineamientos especificos del tratamiento contable de estos contratos
* Errores humanos.
* Información errada con respecto al centro de costos en la certificación para pago y recibo a satisfacción.
* Falta de conciliación mensual entre la agencia TM y el área contable</t>
  </si>
  <si>
    <t>* Información financiera inexacta
* Intervención de entres de control
* Presentación y pago de declaración tributarias inexactas.
* Posibles sanciones económicas
* Reprocesos administrativos</t>
  </si>
  <si>
    <t>* Validaciones mensual de naturaleza, codificación de cuentas y descuentos tributarios aplicados, realizada por la analista contable. 
* Conciliación mensual de la información registrada de contratos de mandato entre el área contable y la agencia TM</t>
  </si>
  <si>
    <t xml:space="preserve">* Elaboración de instructivo contable específico para el registro de contratos de mandato y/o administración delegada. 
* Capacitación y socialización del proceso establecido.
</t>
  </si>
  <si>
    <t>se cuenta con  codificación de cuentas 
Conciliación mensual de la información registrada de contratos de mandato entre el área contable y la agencia TM</t>
  </si>
  <si>
    <t>Conciliaciones bancarias tardías, inexactas o inexistentes de cuentas de destinación espeficica.</t>
  </si>
  <si>
    <t>* Falta de un procedimiento claro y/o desconocimiento del mismo
* Falta de personal para cumplir con este proceso
* Falta de conocimientos contables del manejo de este tipo de contratos</t>
  </si>
  <si>
    <t>* Información financiera inexacta
* Intervención de entres de control
* Presentación y pago de declaración tributarias inexactas.
* Posibles sanciones económicas
* Reprocesos administrativos
* Posible perdida de recursos</t>
  </si>
  <si>
    <t>* Conciliación mensual de las cuentas de ahorros de destinación específica por parte del área de tesoreria y por parte de la analista contable.
* Revisión por parte de la Revisoría fiscal</t>
  </si>
  <si>
    <t xml:space="preserve">* Elaborar un instructivo de conciliación de cuentas de contratos de mandato y/o administración delegada
</t>
  </si>
  <si>
    <t>Contabilidad, Tesorería</t>
  </si>
  <si>
    <t>Se realiza Conciliación mensual de las cuentas de ahorros de destinación específica por parte del área de tesoreria y por parte de la analista contable.
Revisión por parte de la Revisoría fiscal</t>
  </si>
  <si>
    <t>Incumplimiento de obligaciones con terceros</t>
  </si>
  <si>
    <t>* Demora en el proceso de registro, supervisión y legalización de las facturas por pagar.
* inadecuada priorización de los pagos
* Planeación deficiente de flujo de caja</t>
  </si>
  <si>
    <t>* Pérdidas de reputación y confianza de proveedores.
* Suspensión de entrega y suspensión de servicio
* Intervención de entes de control
* Pérdidas económicas</t>
  </si>
  <si>
    <t>* Memorando de actividades de tesorería a contabilidad
* Procedimiento para el pago de facturas
Elaboración semanal para el flujo de caja
* Informe de estado de cuenta de cuentas por pagar</t>
  </si>
  <si>
    <t>* Verificar procedimiento, actualizar.
* Política de priorización de pagos.</t>
  </si>
  <si>
    <t>Elaboración semanal para el flujo de caja
Informe de estado de cuenta de cuentas por pagar</t>
  </si>
  <si>
    <t>Gestión documental</t>
  </si>
  <si>
    <t xml:space="preserve">
Inadecuada custodia y administración documental</t>
  </si>
  <si>
    <t>Falta de efectividad en el manejo de bienes
No disposición de recursos necesarios para la ejecución del proceso
Inadecuada documentación de mecanismos de seguimiento</t>
  </si>
  <si>
    <t>Pérdidas económicas
Intervención de entes de control</t>
  </si>
  <si>
    <t>Custodia de la información, medios digitales</t>
  </si>
  <si>
    <t>Capacitación, apoyo tecnico y actualizar procedimiento</t>
  </si>
  <si>
    <t xml:space="preserve">apoyo tecnico y medios digitales
</t>
  </si>
  <si>
    <t>Presupuesto</t>
  </si>
  <si>
    <t>Expedición de certificados de CDP y CRP porteriores a la fecha de celebración de contratos</t>
  </si>
  <si>
    <t>* Falta de control y sistema de información con facil vulnerabilidad
* No entrega de la información por parte de las áreas.</t>
  </si>
  <si>
    <t>* Violación de principios del Estatuto Organico de presupuesto
* Intervención de entes de control.
* Celebración sin el lleno de los requisitos legales.</t>
  </si>
  <si>
    <t>* Comité de Contratación,
* Talanquera de Plataforma administrativa 
* Plantilla de base de datos</t>
  </si>
  <si>
    <t>* Reforzar la talanquera de la plataforma administrativa para que no se generen contratos con fecha previa al CRP.</t>
  </si>
  <si>
    <t xml:space="preserve">la plataforma administrativa no permiteque se  generen contratos con fecha previa al CRP.
</t>
  </si>
  <si>
    <t>Imputación presupuestal de gastos por rubros diferentes a los autorizados previamente</t>
  </si>
  <si>
    <t>* Ausencia de verificación
* Desconocimiento o mala interpretación del CUIIPO y del PAA</t>
  </si>
  <si>
    <t xml:space="preserve">* Verificación de presupuesto asignado para las áreas.
* Informe de ejecución presupuestal.
* Comunicaciones.
*Control del presupuesto del sistema OFIMÁTICA. </t>
  </si>
  <si>
    <t xml:space="preserve">Se realiza la  Verificación de presupuesto asignado para las áreas.
Se realizan Informes de ejecución presupuestal.
Se realiza el Control del presupuesto del sistema OFIMÁTICA. </t>
  </si>
  <si>
    <t xml:space="preserve">Porcentajes de ejecución bajos, </t>
  </si>
  <si>
    <t xml:space="preserve">* Falta de control por parte de los responsables de la contratación
* Procesos contractuales demorados o mal programados.
* Deficiencias en la planeación del presupuesto para cada vigencia.
* Bajo seguimiento a la ejecución.
* No realización de alertas periodicas. </t>
  </si>
  <si>
    <t xml:space="preserve">* No ejecución del Plan Institucional.
* Intervención de entes de control.
</t>
  </si>
  <si>
    <t xml:space="preserve">* Verificación de saldos (Seguimiento mensual de la ejecución presupuestal) </t>
  </si>
  <si>
    <t>* Mejoramiento de comunicación entre las áreas donde se informe previamente la ejecución o no presupuestal.</t>
  </si>
  <si>
    <t>Seguimiento mensual de la ejecución presupuestal</t>
  </si>
  <si>
    <t>Manejo inadecuado de la caja menor</t>
  </si>
  <si>
    <t xml:space="preserve">* Desconocimiento y/o no aplicación de las políticas y procedimiento establecidos para el manejo de la caja menor.
* Pagos de caja menor realizados sin  soportes o soportes inadecuados, indebidamente legalizados o no autorizados.
* Compras con recursos de caja menor por montos que sobrepasan el límite estabecido.
</t>
  </si>
  <si>
    <t xml:space="preserve">* Procedimeiento y políticas de manejo de la caja menor.
* Arqueos de caja y verificación de contabilidad.
</t>
  </si>
  <si>
    <t>* Revisión y actualización del procedimiento.</t>
  </si>
  <si>
    <t>Tesoreria</t>
  </si>
  <si>
    <t>Arqueos de caja y verificación de contabilidad.</t>
  </si>
  <si>
    <t>Deficiente manejo de la tarjeta de crédito corporativa</t>
  </si>
  <si>
    <t>* Realizar compras no autorizadas. 
* No desvinculación de suscripciones.
* Ausencia de política y/o procedimeintos establecidos.</t>
  </si>
  <si>
    <t xml:space="preserve">* Cancelación anual del plástico y solicitud de uno nuevo.
* Procedimiento para pagos de tarjeta de crédito.
* Legalización quincenal de consumo.
</t>
  </si>
  <si>
    <t>Revisión y /o actualización de procedimiento.</t>
  </si>
  <si>
    <t>Se tiene Procedimiento para pagos de tarjeta de crédito</t>
  </si>
  <si>
    <t>Pagos o transacciones a proveedores ficticios y no autorizados y/o sin documentación idónea de soportes.</t>
  </si>
  <si>
    <t>* Falta de controles en el proceso.
* Falta de verificación de soportes.
* Inadecuada segregación de funciones.</t>
  </si>
  <si>
    <t>* Pérdidas económicas.
* Intervención de entes de control.
* Pérdida de imagen reputacional.</t>
  </si>
  <si>
    <t>* Conciliaciones por parte de contabilidad y presupuesto.
* Doble aprobación de pago.
* Auditorías internas y externas.</t>
  </si>
  <si>
    <t>* Continuar con los controles existentes.</t>
  </si>
  <si>
    <t>Conciliaciones por parte de contabilidad y presupuesto.
 Doble aprobación de pago.
Se realizaron Auditorías internas y externas.</t>
  </si>
  <si>
    <t>Partidas conciliatorias no identificadas.</t>
  </si>
  <si>
    <t>* Debilidad en las conciliaciones bancarias.
* Diferencias entre bancos y operaciones de la entidad.
* Demoras en la conciliación bancaria.</t>
  </si>
  <si>
    <t>* Información financiera inexacta.
* Posibles ajustes posteriores.
* Hallazgos u observaciones de entes de control.</t>
  </si>
  <si>
    <t>* Cociliación periodica (Se realiza los primeros 8 días del mes)
* Conciliación bancaria por parte de contabilidad, con el detalle de las partidas conciliatorias.
* Reporte periodico de los recaudos de tesorería a cartera.</t>
  </si>
  <si>
    <t xml:space="preserve">
 Conciliación bancaria por parte de contabilidad, con el detalle de las partidas conciliatorias.
 Reporte periodico de los recaudos de tesorería a cartera.</t>
  </si>
  <si>
    <t>Deficiencias en la elaboración y seguimiento al flujo de tesorería.</t>
  </si>
  <si>
    <t>* Falta de información oportuna y confiable de diferentes áreas.
* Falta de actualización periodica.
* Falta de conocimiento de las obligaciones que tiene la entidad.</t>
  </si>
  <si>
    <t>* Problemas de liquidez.
* Incumplimiento de obligaciones.
* Pérdidas económicas
* Intervención de entes de control.
* Pérdida de imagen reputacional.</t>
  </si>
  <si>
    <t xml:space="preserve">* Solicitud periódica a las diferentes áreas de la información.
* Actualización periodica del flujo de tesorería.
</t>
  </si>
  <si>
    <t>Solicitud periódica a las diferentes áreas de la información.
Actualización periodica del flujo de tesorería.</t>
  </si>
  <si>
    <t xml:space="preserve">Tesorería </t>
  </si>
  <si>
    <t>Inoportunidad o falta de ejecución periódica de arqueos de caja</t>
  </si>
  <si>
    <t>* Ausencia de controles internos.
* Incumplimiento de los procedimientos existentes.</t>
  </si>
  <si>
    <t>* Diferencias no detectadas oportunamentes.
* Hallazgos de entes de control.
* Pérdidas económicas.</t>
  </si>
  <si>
    <t>* Documentación del proceso.
* Revisión por parte de la revisoría fiscal de los arqueos realizados.</t>
  </si>
  <si>
    <t>* Programación periódica de arqueos de caja.</t>
  </si>
  <si>
    <t>Director administrativo y financiero.</t>
  </si>
  <si>
    <t xml:space="preserve">arqueos de caja realizados
</t>
  </si>
  <si>
    <t>Gestión de contenidos y distribución</t>
  </si>
  <si>
    <t>Contenidos y distribución</t>
  </si>
  <si>
    <t>Comunicación poco asertiva</t>
  </si>
  <si>
    <t>*Incumplimiento en los requisitos para la participación  en festivales, muestras y concursos
*Errores en la Comunicación a través de la página Web, redes sociales y de dispositivos móviles.
*Inoportunidad o errores en los informes a presentar a la Gerencia, CRC y a los entes que lo requieran de la emisión de contenidos.
*Informe mal elaborado de horas emitidas por líneas de acción, por programa, programas externos, promos, entre otros.</t>
  </si>
  <si>
    <t>* Pérdidas económicas
* Pérdida de clientes
* Pérdida de televidentes
* Deterioro de imagen
* Sanciones externa e internas</t>
  </si>
  <si>
    <t>*Manuales de estilo
*Revisión de las publicaciones de redes sociales
*Respuesta oportuna a las PQR</t>
  </si>
  <si>
    <t xml:space="preserve">*Creación de grupo de whatsapp con todos los realizadores * * Se realiza semanalmente un comité operativo de contenidos y producción
* Seguimiento desde la Dirección con cada uno de los líderes: Digital, Graficación, Noticiero y emisión.
* Monitoreo continuo de publicaciones a través de todos los canales Digital y señal. </t>
  </si>
  <si>
    <t>Dirección de Contenidos y Distribución</t>
  </si>
  <si>
    <t xml:space="preserve">Se cuenta con comité operativo de contenidos y producción
 Se realiza seguimiento y monitoreo desde la Dirección de contenidos a la publicaciones del canal
</t>
  </si>
  <si>
    <t>Emisión de productos audiovisuales sin los estandares de calidad</t>
  </si>
  <si>
    <t>*Producción de programas especiales sin cesión de derechos.
*Emitir productos audiovisuales no conformes en las actividades de programación y emisión, sin los estandares de calidad en audio, color, imagen, edición, ortografía y calidad de la grabación.
*Atención no oportuna al cliente interno Agencia Tm.</t>
  </si>
  <si>
    <t>Pérdidas económicas
Litigios legales
Deterioro de imagen
Sanciones externa e internas
Pérdida de clientes</t>
  </si>
  <si>
    <t xml:space="preserve">*Procedimiento de revisión de la calidad del contenido para emisión previo a la ingesta de los contenidos.
</t>
  </si>
  <si>
    <t>*Revisión continua de la señal de Telemedellín y su calidad en los diferentes operadores y canales de señal por donde se emite.</t>
  </si>
  <si>
    <t>Se realiza revisión continua de la señal de Telemedellín enlos diferentes medios donde se emite</t>
  </si>
  <si>
    <t>Digital</t>
  </si>
  <si>
    <t>Hackeo de cuentas</t>
  </si>
  <si>
    <t>* Contraseñas debiles o compartidas con muchas personas
* No uso de autenticación en dos pasos.
* Errores humanos al ingresar credenciales en sitios maliciosos (phishing).
* Ausencia de protocolo del retiro (Eliminar accesos y cambios d contraseñas) a personal que se retira.</t>
  </si>
  <si>
    <t>* Robo y /o eliminación de las cuentas institucionales.
* Difusión de contenido no adecuado
* Daño imagen institucional
* Debilitamiento de credibilidad digital</t>
  </si>
  <si>
    <t>*  Establecer políticas robustas de contraseñas (mínimo 8-12 caracteres, con complejidad y cambio periódico).
* Capacitación regular a los funcionarios sobre ingeniería social, phishing y buenas prácticas digitales.
* Mantener equipos con actualización de antivirus.
* Cambio de claves periódicas.
* Roles definidos en redes sociales.</t>
  </si>
  <si>
    <t xml:space="preserve">* Elaboración protocolo de retiro
* Elaboración de procedimiento para la administración de redes sociales
</t>
  </si>
  <si>
    <t>* Dirección digital</t>
  </si>
  <si>
    <t>Se cuentan con contreseñas seguras y con cambio periodico</t>
  </si>
  <si>
    <t>Publicaciones prematuras - No aprobadas</t>
  </si>
  <si>
    <t>* Ausencia o debilidad en los procedimientos de aprobación de contenido. 
* Falta de revisión previa
* Automatización mal configurada
* Publicación directa por parte de personal no autorizado o sin supervisión.
* Presión institucional por publicar información de forma inmediata.
* Falta de capacitación del equipo sobre protocolos de comunicación y confidencialidad.
* Errores humanos (subida accidental o programada por error).</t>
  </si>
  <si>
    <t>* Desinformación a la ciudadanía o a los grupos de interés.
* Afectación de la reputación institucional.
* Observaciones o sanciones de entes de control (Procuraduría, Contraloría, SIC).
* Pérdida de confianza en los canales de comunicación oficiales.
*Ineficiencia en el proceso y Reprocesos operativos.</t>
  </si>
  <si>
    <t>*  Flujo de aprobación obligatorio con responsables definidos.
* Reunión de tráfico / Control de la parrilla
*  Capacitación a responsables de contenido sobre normativas de publicación y gestión de la información.</t>
  </si>
  <si>
    <t>* Definir Manual de estilo y/o protocolo institucional de publicaciones digitales (aprobado por dirección).
* Capacitación al personal
* Validación de fientes oficiales de noticias a publicar.</t>
  </si>
  <si>
    <t xml:space="preserve"> Se realiza la Validación de fuentes oficiales de noticias a publicar.</t>
  </si>
  <si>
    <t>Difusión de Noticias falsas - Fake News</t>
  </si>
  <si>
    <t>* Fuentes de información no verificadas, ni contrastadas.
* Falta de filtro editorial o revisión previa a la publicación.</t>
  </si>
  <si>
    <t>* Pérdida de credibilidad ante la opinión pública.
* Generación de posibles procesos legales.
* Deterioro de imagen institucionales.
* Afectación a la reputación de Telemedellín como medio.</t>
  </si>
  <si>
    <t xml:space="preserve">* Revisión de la información por parte de la dirección del sistema informativo.
* Revisión adicional por parte de los técnicos de programación antes de la emisión.
</t>
  </si>
  <si>
    <t>* Comenzar con la Implementación de revisión a través un proceso de inteligencia artificial que permita la verificación de la veracidad de la información.</t>
  </si>
  <si>
    <t xml:space="preserve">Riesgo en seguridad de las cuentas digitales por un manejo inadecuado de accesos.
</t>
  </si>
  <si>
    <t xml:space="preserve">* Falta de renovación periódica de contraseñas.
* Uso de contraseñas débiles o fácilmente predecibles.
* Almacenamiento de contraseñas en medios inseguros (papel, notas, navegadores sin cifrado).
* Reutilización de la misma contraseña en múltiples sistemas o cuentas.
* Contraseña de dominio público.
</t>
  </si>
  <si>
    <t xml:space="preserve">
* Suplantación de identidad institucional o individual.
* Publicaciones indebidas o maliciosa, envío de correos falsos desde cuentas oficiales.
* Pérdida de confianza institucional por parte de la ciudadanía.
* Observaciones o sanciones de entes de control (SIC, Procuraduría, Auditoría Interna).
* Intervención de un ente de control.
* Pérdida de información confidencial.
</t>
  </si>
  <si>
    <t>* Implementación de políticas institucionales de contraseñas seguras (mínimo 12 caracteres, con complejidad).
* Cambio obligatorio de contraseñas cada 60–90 días.
* Capacitación periódica en buenas prácticas de seguridad digital y riesgos como phishing.
* Segregación de roles.</t>
  </si>
  <si>
    <t>S e cuenta con contraseñas seguras</t>
  </si>
  <si>
    <t>Uso de imágenes sin consentimiento de personas naturales</t>
  </si>
  <si>
    <t>* Incumplimiento al procedimiento de autorización para el uso de imágenes.
* Olvido o desconocimiento por parte del productor (a) de la diligencia del formulario de autorización de uso de imágenes.</t>
  </si>
  <si>
    <t xml:space="preserve">* Pérdida de credibilidad ante la opinión pública.
* Generación de posibles procesos legales.
* Deterioro de imagen institucionales.
* Afectación a la reputación de Telemedellín como medio.
</t>
  </si>
  <si>
    <t>* Formulario de consentimiento para el uso de imágenes.
* Procedimiento establecido para el cumplimiento de las actividades de producción.
* Requerimiento por parte de videoteca de todos los consentimientos de uso de imágenes del producto audiovisual a archivar.</t>
  </si>
  <si>
    <t>* Chequeo final por parte del director del producto audiovisual del cumplimiento de los consentimientos de uso de imágenes.</t>
  </si>
  <si>
    <t xml:space="preserve">Se diligencia el Formulario de consentimiento para el uso de imágenes.
</t>
  </si>
  <si>
    <t>Uso de música, imágenes y videos sin licencia - Derechos de autor</t>
  </si>
  <si>
    <t xml:space="preserve">* Desconocimiento por parte del equipo humano.
* Uso de bancos de imágenes o librerías musicales no autorizados.
</t>
  </si>
  <si>
    <t xml:space="preserve">* Pérdida de credibilidad ante la opinión pública.
* Generación de posibles procesos legales.
* Deterioro de imagen institucionales.
* Afectación a la reputación de Telemedellín como medio.
* Pérdida económicas por cobros extras por las sociedades de gestión colectiva.
</t>
  </si>
  <si>
    <t>* La entidad cuenta con librería musical autorizada.
* Revisión periodica por parte del coordinador de contennidos.
* Verificación por parte del área digital y de ingesta sobre el cumplimiento de licencias musicales.</t>
  </si>
  <si>
    <t xml:space="preserve">* Actualización permanente de la normatividad vigente.
* Informar a todo el equipo de contenidos sobre la librería musical disponible y autorizada.
* Actualizar permanentemente al equipo de contenidos sobre la normatividad vigente de derechos de autor.
</t>
  </si>
  <si>
    <t xml:space="preserve"> librería musical autorizada
Revisión periodica por parte del coordinador de contennidos.</t>
  </si>
  <si>
    <t>Gestión Producción</t>
  </si>
  <si>
    <t>Vestuario</t>
  </si>
  <si>
    <t xml:space="preserve">Insuficiencia o pérdida en la actividad de vestuario </t>
  </si>
  <si>
    <t>*Vestuario de los presentadores de los productos audiovisuales de Telemedellín no acorde al manual de estilo del producto.
*Falta de control en la entrega del vestuario, pérdida, deterioro, daño o insuficiencia.
*Incumplimiento en la devolución de prestamo de vestuario a las marcas.</t>
  </si>
  <si>
    <t>* Perdidas economicas
* Pérdida de imagen</t>
  </si>
  <si>
    <t>*Vestuarios con acceso restringido.</t>
  </si>
  <si>
    <t>*Creación de formato para la entrega de vestuario</t>
  </si>
  <si>
    <t>* Segregación de roles.</t>
  </si>
  <si>
    <t>Gestión jurídica</t>
  </si>
  <si>
    <t>Secretaría General</t>
  </si>
  <si>
    <t>Deficiencia en la supervisión de los contratos.</t>
  </si>
  <si>
    <t xml:space="preserve"> 
*Desconocimiento de las funciones de la supervisión del contrato.
*Desconocimiento de las obligaciones contractuales.</t>
  </si>
  <si>
    <t xml:space="preserve">*Pérdida de clientes
*Afectación de imagen institucional
*Problemas legales 
*Riesgo legal por incumplimientos contractuales
*Pérdidas económicas por contratación de proveedores con precios no competitivos en el mercado
*Aprobar pagos que no corresponden a las actividades ejecutadas.
*Aprobación inadecuada de anticipos.
</t>
  </si>
  <si>
    <t>*Creación, implementación y capacitación de manual de supervisión.
*Definión clara de términos del contrato desde los estudios previos. 
*Revisión técnica, de precio y de experiencia en cada una de las invitaciones y licitaciones publicas. 
*Plataforma administrativa para control de contratos. 
*Correo electrónico con las cotizaciones de los precios de servicios adicionales a los solicitados en los pliegos de contratación.</t>
  </si>
  <si>
    <t>La contratación de servicios  por medio de Solicitud Pública de Ofertas / Solicitud Privada de Ofertas, con indicaciones claras en las especificaciones del contrato, obligaciones del contratista, forma de pago, entre otros</t>
  </si>
  <si>
    <t>Directores de procesos</t>
  </si>
  <si>
    <t xml:space="preserve"> Especificaciones claras del contrato, obligaciones del contratista, forma de pago, entre otros
Se tuvo capacitación de manual de supervisión.
Plataforma administrativa para control de contratos. 
</t>
  </si>
  <si>
    <t>Gestión de Producción</t>
  </si>
  <si>
    <t>Producción</t>
  </si>
  <si>
    <t>Rechazo de contenidos por parte de los clientes</t>
  </si>
  <si>
    <t>*Definición inadecuada de entradas, actividades y salidas.
*Definición inadecuada de secuencia lógica de actividades.
*Desconocimiento de acuerdos de servicio.
*Inadecuado seguimiento al proceso.</t>
  </si>
  <si>
    <t>*Pérdidas económicas
*Pérdida de clientes
*Afectación de imagen institucional</t>
  </si>
  <si>
    <t xml:space="preserve">* Asignación de productor
* Cotización de programa
* Solicitud por correo con requerimientos técnicos
* Seguimiento a la utilización del recurso
* Planeación previa de asignación recursos
* Manejo de crisis posterior a incumplimiento
* Generación de centro de costos </t>
  </si>
  <si>
    <t>Actuar de manera oportuna con los recursos con que cuenta el canal, para poder atender los requerimientos del cliente y no afectar la buena imagen del canal.</t>
  </si>
  <si>
    <t>Dirección de producción</t>
  </si>
  <si>
    <t>Se mantiene comunicación con el cliente y se  atienden los requerimientos
Se hace el seguimiento a la utilización del recurso
Se realiza Planeación previa de asignación recursos</t>
  </si>
  <si>
    <t>Incumplimiento de la producción por manejo inadecuado de los recursos</t>
  </si>
  <si>
    <t xml:space="preserve">*Sobre o subocupación de la  producción por no considerar la planeación de la capacidad operativa
*Incumplimiento de la programación de producción por ausencia de operarios no considerada en la planeación
(Vacaciones, capacitaciones, turnos, capacidad de personal), inadecuada definición de personal fijo y temporal.
*Incumplimientos y sobrecostos por cambios de programas de producción no autorizados.
</t>
  </si>
  <si>
    <t>Afectación de ejecución presupuestal
Pérdidas económicas
Pérdida de clientes
Incumplimiento de meta
Afectación de imagen institucional</t>
  </si>
  <si>
    <t>*Cuadro de programación semanal para distribución del personal y equipos de acuerdo a los requerimientos diarios.
*Programación diaria del personal por medio la plataforma “CONTROL DE ACCESO PERSONAL DE PRODUCCIÓN, Formato CÓDIGO:FT-GH-NO-01
*Grupo primario
*Formato de cargos críticos con reemplazos definidos 
*Cotización con especificaciones definidas de recursos técnicos y humanos contratados 
*Control de visita técnica, formato “CÓDIGO: FT-GO-PD-04, VERSIÓN: 05”
Informar a la dirección de programación posibles inconvenientes para la toma de decisiones oportuna</t>
  </si>
  <si>
    <t>Se utilizan los controles existentes como planeación diaria del personal y recursos técnicos dependiendo de los requerimientos diarios de los diferentes programas, lo que permite  actuar de manera oportuna con los recursos con que cuenta el canal, para atender los requerimientos  propios y de terceros, lo que evita la realización de productos no conformes que puedan afectar la buena imagen del canal.</t>
  </si>
  <si>
    <t>Se realiza la planeación diaria del personal y recursos técnicos dependiendo de los requerimientos diarios de los diferentes programas</t>
  </si>
  <si>
    <t>Videoteca</t>
  </si>
  <si>
    <t>Pérdida de material audiovisual y patrimonio histórico</t>
  </si>
  <si>
    <t>*Eliminación voluntaria o involuntaria del material audiovisual.
*Ataque a los servidores de almacenamiento.
*Uso indebido de las imágenes del canal.
*inadecuado mantenimiento a la infraestructura.
*Falta de almacenamiento del material audiovisual y entrega a videoteca.</t>
  </si>
  <si>
    <t xml:space="preserve">Afectación de imagen institucional
Perdida de la memoria histórica del canal 
Perdidas económicas </t>
  </si>
  <si>
    <t xml:space="preserve"> *Archivo programas, material audiovisual y claqueta por  parte de los realizadores del material que grabaron.
* Firma del formato de paz y salvo por parte del director de producción, que permite verificar antes de finalizar un contrato que no se tenga material pendiente por archivar.
* Seguimiento del personal de videoteca a los diferentes programas para verificar que no existan pendientes por archivar 
* Archivo de programas y material audiovisual en discos ópticos y servidores en la plataforma Minutaje
*Descarga local de material, desde las salas.
*Solicitud de copias mediante la plataforma de PQRS.</t>
  </si>
  <si>
    <t>La utilización de los controles existentes permite minimizar el riesgo, sumado al seguimiento del personal de videoteca a los diferentes programas realizando la verificación continua de que no existan pendientes por archivar 
Adicionalmente el archivo de programas y material audiovisual en discos ópticos y servidores es de gran importancia para conservar la memoria histórica del canal.
RESPALDO DE TODO EL MATERIAL EN DISCOS ÓPTICOS</t>
  </si>
  <si>
    <t xml:space="preserve">seguimiento del personal de videoteca a los diferentes programas realizando la verificación continua de que no existan pendientes por archivar 
Todo el material cuenta con respaldo en discos opticos
</t>
  </si>
  <si>
    <t>Gestión de Relaciones Corporativas</t>
  </si>
  <si>
    <t>Mercadeo</t>
  </si>
  <si>
    <t>*Aprovechamiento de los funcionarios de sus labores para beneficiarse de alianzas, negociaciones y pretación del servicio Tour Telemedellín.</t>
  </si>
  <si>
    <t>* Detrimento patrimonial
* Sanciones legales</t>
  </si>
  <si>
    <t>Control a proveedores
*A través de contrato.
*Recepción y verificación de informes antes de ejecutar el pago.
*Informes de supervisión y/o de seguimiento.
Control a convenios
*Recepción de propuesta escrita por ambas partes
*Elaboración de un contrato de vinculación
*Seguimiento al cumplimiento del producto o servicio prometido por las partes.
Control a campañas
*Solicitudes de merchandising para activación de marca apegados a lista de precios consignada en los estudios de mercado que se hayan consignado en la contratación del operador.
*Registro con cronograma de todas las actividades desarrolladas para la ejecución de las campañas, con evidencias fotográficas y especificación de los lugares y públicos que han sido activados.
*Inventario del merchandising.
Control registro de ingreso Tour Telemedellín
*Opción al cliente de hacer la consignación directa a una cuenta de ahorros del canal #10530802529
*Emisión de recibo por parte del canal, a través del sistema Ofimatica.
*El valor que se tenga en efectivo se lleva a consignación por parte de la persona encargada y certificada para ello, quién debe traer el recibo de la consignación que posteriormente se entrega al área financiera.</t>
  </si>
  <si>
    <t xml:space="preserve">*Implementación procedimiento PR-MC-GM-09 Recaudo Tour Telemedellín.
*Implementar control de inventario (Interno) del merchandising que se destina a eventos.
*Atento cumplimiento a los controles establecidos para cada una de las actividades del área de mercadeo.
*Revisión y seguimiento por parte de la directora de relaciones corporativas.
</t>
  </si>
  <si>
    <t>Dirección de Relaciones Corporativas</t>
  </si>
  <si>
    <t xml:space="preserve"> Mejora en el Recaudo Tour Telemedellín.
Revisión y seguimiento por parte de la directora de relaciones corporativas.
</t>
  </si>
  <si>
    <t>Relaciones Corporativas</t>
  </si>
  <si>
    <t>Deficiente comunicación interna</t>
  </si>
  <si>
    <t>* Desinformación de los clientes internos frente a las comunicaciones relevantes de la entidad.
* Falla humana
* Falla en los procedimientos
*No contar con la base de datos actualizada de empleados.
*Falta de un plan de comunicaciones y activaciones internas.</t>
  </si>
  <si>
    <t>* Mala información interna
* Errores en los procedimientos
* Baja credibilidad de los empleados y colaboradores</t>
  </si>
  <si>
    <t>*Campañas internas 
*Optimización del flujo de información de los canales de difusión
*Actualización constante de ingreso y retiro de personal
*Carteleras digitales con información de campañas internas   
*Comunicado semanal    
*Chat con información oportuna</t>
  </si>
  <si>
    <t>*Analizar la pertinencia de implementar Activación intranet
*Actualización y mantenimiento carteleras digitales, que entregan durante toda la jornada laboral a visitantes y empleados contenidos, noticias, consejos, mensajes institucionales, videos y fotografías, para una comunicación interna y externa más eficiente y fortalecida.
*Envío de mensajería institucional mediante el chat de Whatsapp con los empleados.
*Envío de información institucional a través de correo electrónico.</t>
  </si>
  <si>
    <t xml:space="preserve">Actualización y mantenimiento carteleras digitales, que entregan durante toda la jornada laboral 
 Mensajería institucional mediante el chat de Whatsapp con los empleados.
Información institucional a través de correo electrónico.
</t>
  </si>
  <si>
    <t>Pérdida de credibilidad en el medio</t>
  </si>
  <si>
    <t>*Imagen publicitaria no distintiva, sin definición de un manual de marca, piezas y signos de imagen y no autorizado por el máximo nivel de la organización.
*Noticias o comentarios negativos sobre el Canal que se generen en otros medios de comunicación, redes sociales, rumor generalizado.
*Campañas de posicionamiento de imagen mal estructuradas.
*Falta de un plan de actividades de comunicación externa.
*Legalización de actividades de publicidad no justificadas y/o definidas en la planeación, sin autorización y sin soportes e informes de ejecución.</t>
  </si>
  <si>
    <t>* Pérdida de anunciantes y/o patrocinadores. * Pérdida de negocios
* Pérdida de audiencia
* Pérdida de imagen y credibilidad de la entidad</t>
  </si>
  <si>
    <t>Planeación cercana con la dirección frente a las respuestas a los medios.
Protocolos definidos sobre voceros autorizados.
Planes de medios con aliados estratégicos.
Activación de marca, promoviendo la marca del Canal, sus actividades y productos
Stand en ferias y eventos de relevancia para la ciudad
Plan de mercadeo para la difusión de hitos</t>
  </si>
  <si>
    <t>*Creación de todas las piezas audiovisuales para el canal según el manual de marca de Telemedellín. Todo bajo esos estándares y revisión de Casa Creativa, seguido de la dirección de Relaciones Corporativas.
*Emisión de boletines semanales denominados “Telemedellín te Conecta”. Estos boletines se envían a todos los medios de comunicación locales, regionales, MAICC y los más relevantes del orden nacional.
*Ejecución de planes de medios sobre la gestión de Telemedellín y sus logros que permitan la cercanía con los periodistas y medios de la ciudad.
*Campañas de posicionamiento bien estructuradas, con segmentación de público y alcance por canales efectivos de comunicación para la comunidad.
*Planteamiento de estrategia para la rendición de cuentas.</t>
  </si>
  <si>
    <t>Se cuenta con manual de marca de Telemedellín y se revisan todas las piezas antes de salir al publico interno y externo
boletines semanales denominados “Telemedellín te Conecta”. *Campañas de posicionamiento bien estructuradas,…
Se realizaron diferentes Campañas de posicionamiento de marca
go.</t>
  </si>
  <si>
    <t>Gestión Humana</t>
  </si>
  <si>
    <t>Manipulación de la Nomina y los pagos</t>
  </si>
  <si>
    <t>•	Acceso de personal no autorizado para la manipulación de la nómina
•	Pagos indebidos
•	Fraude financiero
•	Incluir personas que no trabajan (nómina fantasma)
•	Alterar horas extras o recargos
•	Pagar beneficios no autorizados
•	Manipular descuentos o deducciones
•	Liquidar mal prestaciones de forma intencional
•	Reconocimiento indebido de pagos por horas extras y novedades
•	Aprobar horas extras no trabajadas
•	Alterar registros de tiempo
•	No validar autorizaciones
•	Favorecer selectivamente a ciertos empleados</t>
  </si>
  <si>
    <t>* Sanciones legales.
* Pagos indebidos
* Inadecuadas retenciones
* Pérdidas Económicas.
* Procesos disciplinarios y administrativos.
* Reclamaciones o demandas
* Reprocesos administrativos</t>
  </si>
  <si>
    <t xml:space="preserve">* Doble revisión nómina
* Segregación de funciones para la preparación, revisión y pago de la nómina por medio de Ofimática.
*Cuadro de novedades de horas extras por cada área que maneja un coordinador.
*Perfilamiento de usuarios y controles de acceso al módulo de nómina.
* Cálculo automático de horas extras de la plataforma administrativa
</t>
  </si>
  <si>
    <t>* Revisión aleatoría a liquidación de nómina.
* Auditorías periodicas al proceso de nómina
* Conciliaciones mensuales de nómina
* Revisión y/o actualización de procedimiento de nómina</t>
  </si>
  <si>
    <t>Jefatura de Gestión Humana</t>
  </si>
  <si>
    <t xml:space="preserve"> Revisión de liquidación de nómina por parte del jefe de gestion humana
 Conciliaciones mensuales de nómina
</t>
  </si>
  <si>
    <t>Diseño de programas de Capacitación y Bienestar mal realizado, o manipulado</t>
  </si>
  <si>
    <t>•	Falta de planificación del plan de capacitación o bienestar
•	Uso indebido de recursos
•	Asignar cupos de formación de manera arbitraria
•	Favorecer proveedores específicos
•	Inflar costos de capacitaciones
•	Desviar beneficios a personas no elegibles
•	Capacitación insuficiente por limitación en presupuesto</t>
  </si>
  <si>
    <t xml:space="preserve">* Bajo desempeño
* Pérdida en la calidad del servicio
* Aumento de riesgo psicosocial 
* Perdida de competencia y ventaja competitiva del canal 
* Afectación económica por cubrir intereses individuales 
* Sanciones legales y disciplinarias </t>
  </si>
  <si>
    <t>* Plan de capacitación.
* Registro de asistencia a capacitaciones
* Comité de capacitación
* Presupuesto anual para capacitación</t>
  </si>
  <si>
    <t>* Implementar estrategia de gestión del conocimiento, donde los empleados de planta se capaciten y compartan este aprendizaje con los demás empleados. 
* Desarrollar alianzas con instituciones de capacitación.</t>
  </si>
  <si>
    <t xml:space="preserve">se han brindado muy pocas capacitaciones y falta fomentar la gestioon del conocimiento
</t>
  </si>
  <si>
    <t>El indebido tratamiento de datos personales y manejo de información</t>
  </si>
  <si>
    <t>•	Desconocimiento de la Política de protección de datos personales
•	Uso o manejo indebido de datos
•	Divulgar información confidencial
•	Uso de datos personales sin autorización
•	Manipulación de información laboral
•	Acceso no autorizado a datos sensibles
•	Recolección de datos sin consentimiento previo, expreso e informado</t>
  </si>
  <si>
    <t xml:space="preserve">*Sanciones por parte de la Superintendencia de Industria y Comercio (SIC)
*Multas económicas por incumplimiento de la Ley 1581 de 2012
* Investigaciones administrativas
* Demandas por violación de habeas data
* Acciones de tutela por vulneración de derechos fundamentales
* Responsabilidad disciplinaria de funcionarios.
* Riesgos de fraude o manipulación de información.
* Dificultades en auditorías (hallazgos de control interno).
* Daño reputacional. </t>
  </si>
  <si>
    <t xml:space="preserve">* Política de protección de datos.
* Recolección de datos siempre con consentimiento informado y documentado.
* Control de acceso a bases de datos e información confidencial 
* Clausulas de confidencialidad en contratos. </t>
  </si>
  <si>
    <t>* Capacitación periódica a servidores sobre el régimen de protección de datos y manejo de información sensible (Ley 1581).</t>
  </si>
  <si>
    <t>Se realizo capacitación  a servidores sobre protección de datos</t>
  </si>
  <si>
    <t xml:space="preserve">
Ausencia de una gestión de conocimiento (migración del Saber y Saber Hacer del Canal)</t>
  </si>
  <si>
    <t>•Ausencia de mecanismos de transferencia del conocimiento y procesos de documentación en cargos claves. 
•Ausencia de procesos adecuados de inducción o empalme a los cargos.
•Falta de estandarización de procesos y procedimientos. 
•Cultura organizacional que no promueve la gestión del conocimiento.
•Cambios de administración o direccionamiento político o estratégico.
•Ausencia de automatización y apoyo en herramientas tecnológicas</t>
  </si>
  <si>
    <t>* Interrupción o retraso en la ejecución de procesos clave
* Dependencia crítica de personas específicas (riesgo de “persona clave”)
* Pérdida de continuidad en la operación
* Aumento de errores en la ejecución de tareas
* Retrabajos y duplicidad de esfuerzos
* Pérdida del conocimiento institucional acumulado
* Dificultad para transferir funciones entre colaboradores
* Falta de memoria organizacional</t>
  </si>
  <si>
    <t xml:space="preserve">* Documentación de procedimientos, manuales.
* Estrategia de pares.
* Sistema de backup y copias de seguridad en cada desvinculación.
</t>
  </si>
  <si>
    <t>* Actualiza y retomar la estrategia de pares.
* Actualización y socialización de procesos y procedimientosrelacionados con la gestión del conocimiento.</t>
  </si>
  <si>
    <t xml:space="preserve">No se ha  retomado la estrategia de pares.
</t>
  </si>
  <si>
    <t>Incumplimiento en reportes a entes de control</t>
  </si>
  <si>
    <t>•	Incumplimiento en la presentación de reportes.
•	Desconocimiento de nuevos reportes requeridos.</t>
  </si>
  <si>
    <t>* Sanciones por entes de control
* Requerimientos de entidades externas
* Investigaciones administrativas
* Falta de información para la toma de decisiones
* Retrasos en procesos institucionales
* Desarticulación entre áreas</t>
  </si>
  <si>
    <t>* Cronograma de reportes
* Responsables definidos
* Alertas de vencimientos (Normograma)</t>
  </si>
  <si>
    <t>* Consulta periodica de nuevos requerimientos (Sitio web Función Pública)</t>
  </si>
  <si>
    <t>Consulta periodica de nuevos requerimientos (Sitio web Función Pública)
Se cuentan con  Alertas de vencimientos (Normograma)</t>
  </si>
  <si>
    <t>Manilpulación en la vinculación y selección de personal</t>
  </si>
  <si>
    <t>•	Favorecimiento indebido de candidatos
•	Manipulación del proceso de selección
•	Alterar resultados de pruebas o entrevistas
•	Filtrar información privilegiada a un candidato
•	Omitir requisitos del perfil para favorecer a alguien
•	Realizar contrataciones por recomendación indebida (clientelismo)
•	No publicar vacantes o direccionarlas
•	Manipular listas de elegibles</t>
  </si>
  <si>
    <t>* Investigaciones por parte de: Entes de control (Contraloría, Procuraduría) Autoridades judiciales
* Nulidad de procesos de selección
* Demandas laborales o administrativas
* Sanciones disciplinarias a responsables
* Posibles delitos asociados a corrupción (prevaricato, interés indebido, etc.)
* Vinculación de personal no idóneo
* Disminución en la calidad del trabajo
* Afectación en el desempeño del área.</t>
  </si>
  <si>
    <t>*Verificación de hojas de vida
*Existen ciertas pruebas técnicas para cargos operativos
*Validación de requisitos de estudio, experienica relacionada y hoja de vida
*Curso de mérito &amp; publicación de vacantes</t>
  </si>
  <si>
    <t>* Estandarizar y documentar pruebas técnicas para todos los cargos, no solo para los operativos.
* Verificación de requisitos del perfil mediante lista de chequeo con firma de quien revisa y quien aprueba.</t>
  </si>
  <si>
    <t>Manipulación en la contratación y la vinculación laboral</t>
  </si>
  <si>
    <t>•	Vinculación irregular
•	Simulación de necesidad del servicio
•	Crear cargos innecesarios para favorecer personas
•	Modificar condiciones contractuales sin justificación
•	Omitir controles de verificación de antecedentes
•	Vincular personas sin cumplir requisitos mínimos</t>
  </si>
  <si>
    <t>*Nulidad de contratos o actos de vinculación
*Investigaciones por entes de control (Procuraduría, Contraloría)
*Sanciones disciplinarias a responsables
*Posibles responsabilidades fiscales
*Demandas laborales o administrativas
*Riesgo de configurarse faltas o delitos por indebida contratación
*Ingreso de personal no idóneo
*Pagos indebidos por cargos innecesarios+F79</t>
  </si>
  <si>
    <t>*Procedimiento documentado de selección y vinculación
*Perfiles de cargo definidos y aprobados previamente
*Requisitos mínimos obligatorios no modificables
*Publicación de vacantes
*Verificación estandarizada de cumplimientos previo a la vinculación</t>
  </si>
  <si>
    <t>* Revisión y/o actualización del procedimiento de selección y vinculación.
* Continuar controles y verificación periódica del cumplimiento de requisitos previo a la vinculación.</t>
  </si>
  <si>
    <t>Manipulación en la desvinculación de personal</t>
  </si>
  <si>
    <t>•	Despedir sin justificación para favorecer terceros
•	Manipular liquidaciones
•	Omitir procesos legales
•	Acordar salidas con beneficios indebidos</t>
  </si>
  <si>
    <t>*Demandas laborales por despido sin justa causa
*Condenas económicas (indemnizaciones, reintegros)
*Acciones de tutela por vulneración de derechos
*Investigaciones por parte de:Ministerio de Trabajo, ADFP o Procuraduría
*Sanciones disciplinarias a responsables
*Afectación reputacional
*Sobrecostos por acuerdos indebidos
*Riesgos fiscales (hallazgos de Contraloría)
*Detrimento patrimonial</t>
  </si>
  <si>
    <t>*Todo despido debe pasar por revisión de: Jurídica o Jefatura GH 
*Verificación de: justa causa y cumplimiento del debido proceso+
*Checklist de desvinculación y Paz y Salvo (soportes, Evidencias)</t>
  </si>
  <si>
    <t>* Aplicación del checklist de desvinculación y paz y salvo en el 100% de los retiros.
* Revisión previa por Jurídica o Jefatura de Gestión Humana de las liquidaciones y acuerdos de retiro.</t>
  </si>
  <si>
    <t>Manipulación en la evaluación de desempeño</t>
  </si>
  <si>
    <t>•	Manipulación de resultados
•	Inflar calificaciones sin sustento
•	Evaluar negativamente por retaliación
•	No aplicar criterios objetivos
•	Favorecer ascensos injustificados</t>
  </si>
  <si>
    <t>*Ascensos o reconocimientos injustificados
*Permanencia de personal con bajo desempeño
*Pérdida de talento clave (los buenos se van)
*Desmotivación del equipo
*Percepción de favoritismo o injusticia
*Afectación en la calidad del servicio
*Decisiones mal fundamentadas (promociones, capacitación, continuidad)</t>
  </si>
  <si>
    <t>*Metodología estandarizada de evaluación (EDL)
*Modelo definido institucionalmente
*Criterios claros, medibles y conocidos
*Escalas de calificación estandarizadas
*Concertación de metas y objetivos a cumplir, con evaluación posterior</t>
  </si>
  <si>
    <t>* Socialización de la metodología de evaluación del desempeño (EDL) a evaluadores y evaluados.
* Revisión por parte de la Jefatura de Gestión Humana de los soportes de las calificaciones y metas concertadas.</t>
  </si>
  <si>
    <t>Manipulación de procesos disciplinarios</t>
  </si>
  <si>
    <t>•	Omitir sanciones por favoritismo
•	Filtrar información de investigaciones
•	Afectar procesos por intereses personales
•	No aplicar el debido proceso intencionalmente</t>
  </si>
  <si>
    <t xml:space="preserve">*Nulidad de procesos disciplinarios
*Acciones legales por violación al debido proceso
*Tutelas por vulneración de derechos fundamentales
*Investigaciones disciplinarias a los responsables
*Sanciones por abuso de autoridad o desviación de poder
*Hallazgos graves en auditorías
*Debilidad en el sistema disciplinario y pérdida de credibilidad
*Falta de trazabilidad y transparencia
*Riesgo de arbitrariedad en decisiones
</t>
  </si>
  <si>
    <t xml:space="preserve">*Procedimiento disciplinario formal y documentado con la oficina de CONTROL INTERNO DISCIPLINARIO
*Etapas del proceso, tiempos y responsables definidos
*Quien investiga ≠ quien decide ≠ quien ejecuta
</t>
  </si>
  <si>
    <t>* Socialización del procedimiento disciplinario y del debido proceso.
* Verificación, junto con Control Interno Disciplinario, de la separación de roles (quien investiga, decide y ejecuta) en cada proceso.</t>
  </si>
  <si>
    <t>Manipulación en la contratación de proveedores (GH)</t>
  </si>
  <si>
    <t>•	Favorecer proveedores en selección
•	Recibir beneficios o comisiones indebidas
•	Manipular estudios de mercado
•	Ajustar requisitos para un proveedor específico</t>
  </si>
  <si>
    <t>*Investigaciones por entes de control: Contraloría o Procuraduría
*Sanciones disciplinarias a funcionarios
*Posibles responsabilidades fiscales
*Nulidad de procesos contractuales
*Configuración de delitos (interés indebido en la contratación, cohecho, etc.)
*Sobrecostos en contratación
*Detrimento patrimonial
*Ineficiencia en el uso de recursos públicos</t>
  </si>
  <si>
    <t>* Estudios de mercado con mínimo 3 cotizaciones
* Comité de evaluación
* Requisitos claros y no ajustables
* Declaración de conflicto de interés
* Trazabilidad completa del proceso</t>
  </si>
  <si>
    <t>Uso indebido de recursos institucionales</t>
  </si>
  <si>
    <t>•	Uso de tiempo laboral para asuntos personales
•	Uso de herramientas institucionales para fines privados
•	Manipulación de procesos internos</t>
  </si>
  <si>
    <t>*Disminución de la productividad laboral
*Retrasos en la ejecución de tareas
*Incumplimiento de metas y objetivos
*Afectación en la calidad del trabajo
*Pérdida de recursos institucionales
*Falta de trazabilidad en el uso de recursos
*Hallazgos en auditorías</t>
  </si>
  <si>
    <t xml:space="preserve">*Definición de carteras por Dirección, asignacion y responsabilidad de recursos
*Tiquetera de la felicidad (salario emocional/tiempo) como medida de bienestar y mejor manejo del tiempo
*Política de Caja menor
</t>
  </si>
  <si>
    <t>* Seguimiento periódico por parte de cada Dirección a los recursos asignados en su cartera.
* Socialización de lineamientos sobre el uso adecuado del tiempo laboral y de las herramientas institucionales.</t>
  </si>
  <si>
    <t>Conflictos de Interés</t>
  </si>
  <si>
    <t>•	Participar en decisiones que beneficien familiares
•	No declarar conflictos de interés
•	Favorecer conocidos en procesos de GH
•	Toma de decisiones sin estar habilidado</t>
  </si>
  <si>
    <t>*Investigaciones disciplinarias por: Omisión en la declaración de conflicto de interés o Intervención indebida en decisiones
*Sanciones por parte de entes de control (Procuraduría)
*Posibles nulidades de decisiones administrativas
*Riesgo de configuración de faltas disciplinarias graves
*Debilidad en la transparencia de los procesos
*Riesgo de corrupción estructural</t>
  </si>
  <si>
    <t xml:space="preserve">*Política formal de conflicto de interés
*Socializaciones programadas de la Política y el Código
*Existencia de un Comité de ética y protocolos de denuncia
*Existencia de diferentes canales de denuncia (mail, Comité, GH…)
</t>
  </si>
  <si>
    <t>Manejo inadecuado de la defensa judicial.</t>
  </si>
  <si>
    <t>* Equipo jurídico insuficiente
* No realizar la preparación necesaria para la adecuada defensa
* Información insuficiente o tardía para realizar la preparación y ejercicio de la defensa judicial y extrajudicial, que generen fallos desfavorables para la entidad.
* Falta de actualización normativa
* Exceso de carga laboral</t>
  </si>
  <si>
    <t>* Condenas económicas, que ordenan pagos a favor de terceros.
* Imagen institucional afectada localmente por hechos que afectan a algunos usuarios o ciudadanos.
* Fallos desfavorables para la entidad</t>
  </si>
  <si>
    <t>* Manual de defensa jurídica y prevención del daño antijurídico
* Reportes y conocimiento de los procesos ante el Comité de Conciliación
* Apoyo a través de abogados internos y externos para la defensa judicial.</t>
  </si>
  <si>
    <t>Capacitación constante del personal jurídico que tiene a cargo los procesos.
Seguimiento a demandas en proceso, de acuerdo a sus etapas.</t>
  </si>
  <si>
    <t>Secretaría general</t>
  </si>
  <si>
    <t xml:space="preserve"> Reportes de los procesos ante el Comité de Conciliación 2 veces al mes
Seguimiento a demandas en proceso, de acuerdo a sus etapas.
Se cuenta con Manual de defensa jurídica y prevención del daño antijurídico Reportes y conocimiento de los procesos ante el Comité de Conciliación
Apoyo a través de abogados externos para la defensa judicial.</t>
  </si>
  <si>
    <t>Ausencia o desconocimiento de procedimientos y manuales internos y normas en general.</t>
  </si>
  <si>
    <t>* Omisión de normas procedimentales y sustanciales que rigen el proceso de contratación especial.
* Incumplimientos contractuales.
* Aplicación de normas derogadas en actos administrativos.</t>
  </si>
  <si>
    <t xml:space="preserve">
* Intervención de entes de control
* Acciones judiciales en contra de la entidad.
</t>
  </si>
  <si>
    <t>* Manual de contratación actualizado e implementado
* Actualización de Minutas, formatos y procedimientos
* Divulgación y capacitación de actualización en normas, documentos y manuales.
* Seguimiento regulatorio.
* Implementación de controles a través de la plataforma de contratación de la entidad.
* Actualización de normograma.</t>
  </si>
  <si>
    <t>Actualización normativa
Capacitación a los profesionales jurídicos
Capacitación al personal que hace parte de la contratación 
Socialización de los procedimientos y manuales.</t>
  </si>
  <si>
    <t xml:space="preserve"> Actualización normativa
Capacitación al personal que hace parte de la contratación en manual de contratacion y supervicion y en los cambios de la plataforma administrativa
</t>
  </si>
  <si>
    <t>Indebido uso de la información jurídica</t>
  </si>
  <si>
    <t>* Falta  de planes contingencia que permitan la recuperación de la información 
* Desconocimiento de las políticas de Seguridad de la Información.
* Deficiencias en la Infraestructura Tecnológica para respaldo de Información.</t>
  </si>
  <si>
    <t xml:space="preserve">* Pérdida de imagen institucional
* Inicios de procesos sancionatorios, disciplinarios, fiscales, penales
* Pérdida de recursos económicos
</t>
  </si>
  <si>
    <t>* Copias de Seguridad
* Políticas de Seguridad de la Información.</t>
  </si>
  <si>
    <t xml:space="preserve">Políticas de tratamiento de datos personales y políticas de seguridad (apoyo de TI)
Administración de usuarios y contraseñas
Filtrado de contenido
</t>
  </si>
  <si>
    <t xml:space="preserve"> Se cuenta con Políticas de tratamiento de datos personales y políticas de seguridad 
Administración de usuarios y contraseñas
</t>
  </si>
  <si>
    <t>Demoras en el procedimiento de contratación</t>
  </si>
  <si>
    <t>* Demora en solicitudes y documentos por parte de contratistas.
* Desconocimiento de las diferentes dependencias del proceso de contratación y sus componentes.
* Deficiencia en la estructuración de los documentos y estudios previos por parte de las áreas técnicas.
* Urgencia para dar cumplimiento a los plazos de radicación de la documentación  para la apertura del proceso de selección.
* Falta de relacionamiento entre la parte jurídica, técnica y financiera.
*  Incumplimiento al cronograma de contratación específica.</t>
  </si>
  <si>
    <t xml:space="preserve">* Demora en la entrega de productos o servicios por parte del contratista.
* Afectación de ejecución presupuestal
* Pérdidas económicas
* Pérdida de clientes
* Interrupción de la operación
* Incumplimiento de metas
* Afectación de confianza institucional
* Intervención por parte de un ente de control u otro ente regulador.
</t>
  </si>
  <si>
    <t xml:space="preserve">* Manual de contratación actualizado, publicado y socializado.
* Formatos estandarizados
* Revisión de procesos por parte de la Secretaría General
* Apoyo de la plataforma administrativa en la ejecución de la contratación.
</t>
  </si>
  <si>
    <t>Capacitación
Comunicación, cuando amerite, donde se evidencie el incumplimiento de los procedimientos</t>
  </si>
  <si>
    <t>Secuenta con Manual de contratación actualizado, publicado y socializado.
Se tiene Apoyo de la plataforma administrativa en la ejecución de la contratación.</t>
  </si>
  <si>
    <t>Incumplimiento en el pago de obligaciones fiscales</t>
  </si>
  <si>
    <t>* Desconocimiento de las obligaciones.
* Retrasos en el envío de la información.</t>
  </si>
  <si>
    <t xml:space="preserve">* Sanciones económicas.
* Hallazgos de entes de control.
</t>
  </si>
  <si>
    <t>* Alertas de la plataforma administrativa - normograma.
* Comunicación constante entre Tesorería y contabilidad.</t>
  </si>
  <si>
    <t>* Check list de pagos fijos mensuales.</t>
  </si>
  <si>
    <t>Alertas de la plataforma administrativa - normograma.
Comunicación constante entre Tesorería y contabilidad.</t>
  </si>
  <si>
    <t>Pagos realizados desde cuentas de destinación específica no autorizados e indebidos.</t>
  </si>
  <si>
    <t>* Desconocimiento del proceso.
* Errores en la certificación y/o contabilización de las facturas al momento de clasificar los centro de costos.
* Error en la clasificación o digitación por parte de tesorería.</t>
  </si>
  <si>
    <t xml:space="preserve">* Hallazgos de entes de control.
* Quejas o reclamos de supervisores de contratos.
* Información financiera inexacta.
* Reprocesos operativos.
</t>
  </si>
  <si>
    <t>* Conciliación mensual entre contabilidad y la Agencia TM, para la verificación de asignación de centros de costos.
* Conciliaciones mensuales entre la cuenta bancaria y la ejecución del contrato.
* Verificación del área de Tesorería antes de la realización de los pagos.</t>
  </si>
  <si>
    <t>Conciliación mensual entre contabilidad y la Agencia TM, para la verificación de asignación de centros de costos.
Conciliaciones mensuales entre la cuenta bancaria y la ejecución del contrato.</t>
  </si>
  <si>
    <t>Uso indebido de roles en redes sociales.</t>
  </si>
  <si>
    <t xml:space="preserve">* Ausencia en el control de publicación de contenido y gestión de redes sociales. </t>
  </si>
  <si>
    <t>* Perdida de reputacion institucional 
* Mala gestión del contenido.
* Generación de penalizaciones de redes sociales.
* Pérdida de confianza en los canales de comunicación oficiales.</t>
  </si>
  <si>
    <t>* Controles de roles de administración de las cuentas por parte de los webmaster. 
* Cambio periodico de claves. 
* Seguimiento a la publicación de contenido.</t>
  </si>
  <si>
    <t xml:space="preserve"> Se cuentan con controles de roles de administración de las cuentas por parte de los webmaster. </t>
  </si>
  <si>
    <t>Penalización o limitación de redes sociales</t>
  </si>
  <si>
    <t xml:space="preserve">* Publicación de contenido sin derechos de autor 
* Violación de los términos y condiciones de las políticas de las redes sociales </t>
  </si>
  <si>
    <t>* Pérdida de credibilidad en los canales de comunida * Pérdida de la comunidad digital y su alcance.</t>
  </si>
  <si>
    <t xml:space="preserve">* Revisión y aprobación de publicaciones.
</t>
  </si>
  <si>
    <t>Se revisa constantemente lo que se publica en las redes sociales por parte de la direccion de contenidos y la gerencia</t>
  </si>
  <si>
    <t>Auscencia de recursos para planes y proyectos</t>
  </si>
  <si>
    <t>* No disponibilidad oportuna de los recursos aprobados.
* Deficiencias en la planeación del presupuesto para cada vigencia.
* Incremento en los gastos inicialmente aprobados por las áreas.
* Bajo nivel presupuestal por parte de las áreas.</t>
  </si>
  <si>
    <t>* Incumplimiento a clientes.
* Generación de mala imagen reputacional de la entidad.
* No ejecución del Plan Institucional .</t>
  </si>
  <si>
    <t>* Verificación de saldos (Seguimiento mensual de la ejecución presupuestal) 
* Control frente el presupuesto aprobado para cada vigencia.
* Reportes de ejecución presupuestal.</t>
  </si>
  <si>
    <t xml:space="preserve">* Mejoramiento de comunicación entre las áreas donde se informe previamente la ejecución presupuestal.
</t>
  </si>
  <si>
    <t>Seguimiento mensual de la ejecución presupuestal
Control frente el presupuesto aprobado para cada vigencia.
Reportes de ejecución presupuestal.</t>
  </si>
  <si>
    <t>Información presupuestal inexacta e inconsistente</t>
  </si>
  <si>
    <t xml:space="preserve">* Digitación incorrecta o duplicada de datos.
* Falta de verificación entre los valores solicitados y efectivamente presupuestados.
</t>
  </si>
  <si>
    <t>* Reportes presupuestales erróneos.
* Malas decisiones basadas en datos incorrectos.
* Intervención de entes de control.
* Reprocesos operativos.</t>
  </si>
  <si>
    <t>* Manual de procedimientos presupuestales. PR-AF-GF-01 Elaboración, ejecución y seguimiento del presupuesto.
* Cierres periódicos con conciliación Ofimática-Plataforma administrativa.
* Verificación desde el área jurídica de los valores presupuestados vs los valores de los contratos.</t>
  </si>
  <si>
    <t xml:space="preserve">Elaboración, ejecución y seguimiento del presupuesto.
Cierres periódicos con conciliación Ofimática-Plataforma administrativa.
</t>
  </si>
  <si>
    <t>Fraude - Corrupción</t>
  </si>
  <si>
    <t>Robo de campañas</t>
  </si>
  <si>
    <t>Definición inadecuada de actividades del proceso para el logro de objetivos
Bajo nivel de formalización en la definición de políticas (documentada)
Inexistencia de un plan de trabajo para gestionar el proceso
Inexistencia de indicadores para la gestión y los resultados
Desonocimiento del impacto de la interacción entre procesos clientes y proveedores
Inadecuado monitoreo de la satisfacción del cliente del proceso</t>
  </si>
  <si>
    <t>Indemnizaciones
Sanciones
Afectaciones a la imagen</t>
  </si>
  <si>
    <t>Procedimientos de aceptación de producto en los contratos.</t>
  </si>
  <si>
    <t>* Aplicación del procedimiento de control disciplinario interno en los casos que ocurra
* Optimización de procedimientos de aceptación de producto en los contratos</t>
  </si>
  <si>
    <t>Directora de Agencia y Central de Medios</t>
  </si>
  <si>
    <t xml:space="preserve">Los controles definidos para mitigar el riesgo de Robo de campañas se mantuvieron permanentemente vigentes y operativos. El procedimiento de aceptación de producto en los contratos se aplicó de manera continua, permitiendo verificar el cumplimiento de las condiciones contractuales antes de su aprobación. </t>
  </si>
  <si>
    <t>En el período analizado no se evidenció la materialización del riesgo.</t>
  </si>
  <si>
    <t>Políticas que persiguen intereses individuales y no colectivos.</t>
  </si>
  <si>
    <t xml:space="preserve">No inclusión del canal por el gobierno central en las dinámicas de planificación y control del municipio
</t>
  </si>
  <si>
    <t>Pérdidas económicas
Pérdida de clientes
Afectaciones a la imagen</t>
  </si>
  <si>
    <t>Manuales de Funciones y responsabilidades claramente definidos</t>
  </si>
  <si>
    <t>Capacitación Interna
Comités Internos
Validación de políticas por diferentes directivos
Aplicación del procedimiento de control disciplinario interno en los casos que ocurra</t>
  </si>
  <si>
    <t>Gerente</t>
  </si>
  <si>
    <t>Se actualizó el Manual de identificación y gestión de conflictos de interés, igualmente se socializó ante los empleados en el curso de reinducción elaborado en el segundo semestre.
También se elaboró la política de integridad actualizando el código de integridad, este fue socializado en el curso de reinducción ante todos los empleados de la entidad.</t>
  </si>
  <si>
    <t>Fraude</t>
  </si>
  <si>
    <t>Sanciones por incumplimientos legales/regulaciones en el proceso de adquisición y/o transacciones de activos.</t>
  </si>
  <si>
    <t>Zona de riesgo moderada</t>
  </si>
  <si>
    <t>Prevenir
Retener
Proteger</t>
  </si>
  <si>
    <t>Verificación fisica, control de inventarios, implementación de planillas</t>
  </si>
  <si>
    <t xml:space="preserve">Se mantuvo la aplicación de los controles definidos para mitigar el riesgo. El área de Almacén y Suministros realizó de manera continua las verificaciones físicas de los bienes, el control de inventarios y el uso de planillas de seguimiento, permitiendo un adecuado registro y control de los activos. </t>
  </si>
  <si>
    <t xml:space="preserve">Activos fijos no reconocidos en los estados financieros y sin trazabilidad de compra ni ubicación física.
</t>
  </si>
  <si>
    <t>Zona de riesgo extrema</t>
  </si>
  <si>
    <t>Prevenir
Proteger
Transferir
Eliminar</t>
  </si>
  <si>
    <t>El área de Almacén y Suministros continuó realizando verificaciones físicas periódicas, control de inventarios e implementación de planillas de seguimiento, garantizando la identificación, registro y localización de los activos.</t>
  </si>
  <si>
    <t>Bajas de inventario y/o ajustes no justificados y/o autorizados</t>
  </si>
  <si>
    <t>Verificación de activos, actas de baja</t>
  </si>
  <si>
    <t>Durante la vigencia evaluada se mantuvieron activos y operativos los controles definidos para mitigar el riesgo de bajas de inventario y/o ajustes no justificados o no autorizados. El área de Almacén y Suministros realizó de manera periódica la verificación de los activos y la formalización de las bajas mediante las actas correspondientes, garantizando la debida justificación, autorización y trazabilidad de los movimientos de inventario.</t>
  </si>
  <si>
    <t>Información maquillada</t>
  </si>
  <si>
    <t>Insuficiente idoneidad de los medios de soporte (físico o digital)
Fallas en la documentación formal de responsabilidades
No aplicación de control de responsabilidades
No documentación de mecanismos de seguimiento
Gestión ineficaz de sanciones</t>
  </si>
  <si>
    <t xml:space="preserve">
Sanciones
Pérdidas económicas</t>
  </si>
  <si>
    <t>Informe de operaciones recíprocas
Auditorías financieras
Informes de estados financieros a la junta directiva</t>
  </si>
  <si>
    <t>Revisoría fiscal externa</t>
  </si>
  <si>
    <t>Directora administrativa y financiera</t>
  </si>
  <si>
    <t>El área Administrativa y Financiera dio cumplimiento a los controles establecidos para mitigar el riesgo de información maquillada. Se elaboraron y presentaron oportunamente los informes de operaciones recíprocas, se reportaron los estados financieros a la Junta Directiva conforme a los lineamientos definidos. 
Adicionalmente, la entidad contó con revisoría fiscal externa durante el período, la cual no reportó hallazgos asociados a este riesgo, evidenciándose la efectividad de los controles y la no materialización del mismo.</t>
  </si>
  <si>
    <t>Sanciones contables, legales y tributarias por inadecuada causación de hechos económicos o informaciòn inexacta</t>
  </si>
  <si>
    <t>Zona de riesgo alta</t>
  </si>
  <si>
    <t>Prevenir
Proteger
Transferir</t>
  </si>
  <si>
    <t>Verificación por revisoría fiscal, conciliación periódica</t>
  </si>
  <si>
    <t>El sub proceso de Contabilidad dio cumplimiento a los controles definidos para mitigar el riesgo de sanciones contables, legales y tributarias por inadecuada causación de hechos económicos o información inexacta. Se realizaron de manera periódica las conciliaciones correspondientes y se contó con la verificación por parte de la revisoría fiscal, asegurando la razonabilidad y consistencia de la información financiera.</t>
  </si>
  <si>
    <t xml:space="preserve">Erogaciones de dinero y/o uso de efectivo sin evidencia de recibido por el beneficiario y/o no soportados. </t>
  </si>
  <si>
    <t>Zona de riesgo baja</t>
  </si>
  <si>
    <t>Aceptar</t>
  </si>
  <si>
    <t>Sofware parametrizado, control y seguimiento a contratos y compras, conciliaciones</t>
  </si>
  <si>
    <t>Las áreas de Tesorería y Contabilidad dio cumplimiento a los controles definidos para mitigar el riesgo de "Erogaciones de dinero y/o uso de efectivo sin evidencia de recibido por el beneficiario y/o no soportados". Se mantuvo el uso del software parametrizado, el control y seguimiento a contratos y compras a través de la plataforma administrativa, así como la realización de conciliaciones periódicas. La aplicación continua de estos controles permitió garantizar la trazabilidad y el adecuado soporte de las operaciones.</t>
  </si>
  <si>
    <t>Registro de cuentas bancarias, pago dual</t>
  </si>
  <si>
    <t>Se dio cumplimiento a los controles establecidos para mitigar este riesgo. El subproceso de Tesorería aplicó de manera permanente el registro y validación de cuentas bancarias de los proveedores, así como el esquema de pago dual, fortaleciendo la autorización y verificación de las transacciones.</t>
  </si>
  <si>
    <t>Transacciones bancarias y de caja no autorizadas,
realizadas por funcionarios con inadecuada
segregación de funciones.</t>
  </si>
  <si>
    <t>Manejo dual de plataformas</t>
  </si>
  <si>
    <t xml:space="preserve">El subproceso de Tesorería dio cumplimiento a los controles definidos para mitigar este riesgo. Se mantuvo de manera permanente el manejo dual de las plataformas financieras, garantizando la autorización y validación de las operaciones por más de un responsable. </t>
  </si>
  <si>
    <t>Compras no autorizadas con las tarjetas de crédito corporativas por ausencia de un lineamiento corporativo</t>
  </si>
  <si>
    <t>Eliminar pagos automáticos, definir procedimiento, control de plataforma bancaria</t>
  </si>
  <si>
    <t>Se continuó con los controles establecidos para mitigar el riesgo de compras no autorizadas con tarjetas de crédito corporativas. Se mantuvo el control permanente sobre la plataforma bancaria, se revisaron y eliminaron los pagos automáticos no necesarios, también se actualizó el procedimiento de pagos a terceros, definiendo lineamientos claros para el uso y autorización de este medio de pago.</t>
  </si>
  <si>
    <t>Reintegro de fondos fijos sin la aprobación y/o causación contable previa de la legalización e inexistencia de la misma.</t>
  </si>
  <si>
    <t>Documentación del proceso, expedición de acto administrativo, diseño de formato de arqueo</t>
  </si>
  <si>
    <t>Se dio cumplimiento a los controles establecidos para mitigar el riesgo de reintegro de fondos fijos sin la aprobación y/o causación contable previa de la legalización.</t>
  </si>
  <si>
    <t>Emisión de contenidos o pautas sin cumplimiento de requisitos</t>
  </si>
  <si>
    <t>Pauta publicitaria sin el cumplimiento de requisitos.
Cobertura mediática, sesgo editorial sin aprobación comercial.</t>
  </si>
  <si>
    <t>Pérdidas económicas
Afectaciones a la imagen</t>
  </si>
  <si>
    <t>Procedimientos de comercialización, y emisión de contenidos comerciales</t>
  </si>
  <si>
    <t>Auditorias Internas.
Seguimiento a ventas y productos comercializados.</t>
  </si>
  <si>
    <t>La Dirección de la Agencia TM actualizó el procedimiento de Gestión Comercial, incorporando lineamientos para la promoción y el seguimiento de los productos y clientes. De manera complementaria, se realizó de forma permanente el proceso de interventoría a las emisiones durante la ejecución de los contratos, verificando el cumplimiento de las condiciones pactadas.</t>
  </si>
  <si>
    <t>Usufructo o aprovechamiento de los contenidos y videoteca propiedad del canal</t>
  </si>
  <si>
    <t>Bajo sentido de pertenencia
Fallas en la documentación formal de responsabilidades
Poca cultura de la información y la formalidad
Inexistencia de controles de las responsabilidades
No aplicación de control de responsabilidades
Gestión ineficaz de sanciones</t>
  </si>
  <si>
    <t xml:space="preserve">
Sanciones
Pérdidas económicas
Afectaciones a la imagen</t>
  </si>
  <si>
    <t>Responsables de videoteca
Registros de entrada y salida de productos de videoteca
Cláusula de propiedad asociada a los contratos
Mosca de marca de canal
Claqueta de identificación de programas</t>
  </si>
  <si>
    <t>Formalización de cláusulas de propiedad en todos los contratos.
Definición de perfiles en producciones críticas
Lista de chequeo de regulaciones a revisar.</t>
  </si>
  <si>
    <t>Director de Programación</t>
  </si>
  <si>
    <t>Se mantuvieron vigentes y operativos los controles definidos para mitigar este riesgo. Se continuó con la asignación de responsables de la videoteca, el registro de entradas y salidas de los productos, la aplicación de las cláusulas de propiedad intelectual en los contratos de prestación de servicios y el uso permanente de los mecanismos de identificación institucional, como la mosca de marca del canal y la claqueta de los programas.</t>
  </si>
  <si>
    <t>Manipulación de la nómina</t>
  </si>
  <si>
    <t>*Creación de funcionarios ficticios y/o condiciones salariales y beneficios no autorizados.
*Liquidación de nómina a funcionarios ficticios.
*Accesos de creación, modificación y ajustes de funcionarios y parámetros de nómina a personal no autorizado.
*Accesos a personal no autorizado para visualizar información confidencial.
*Falta de control y trazabilidad de las actividades que se reportan como novedades (ausentismos, horas extras,
vacaciones, incapacidades, entre otras).
*Errores en el cargue de información por interfaces, cargue de archivos planos, entre otros.
*Legalizaciones con soportes de gastos no idóneos, sin relación de la actividad realizada y no originales.</t>
  </si>
  <si>
    <t>* Sanciones legales.
* Pérdidas Económicas.
* Procesos disciplinarios y administrativos.</t>
  </si>
  <si>
    <t>*Segregación de funciones para la preparación, revisión y pago de la nómina por medio de Ofimática.
*Cuadro de novedades por cada área que maneja un coordinador.
*Perfilamiento de usuarios.
*Control de monitoreo a variaciones significativas de la nómina.</t>
  </si>
  <si>
    <t>*Revisión aleatoría a liquidación de nómina.</t>
  </si>
  <si>
    <t>El área de Gestión Humana garantizó la segregación de funciones en la preparación, revisión y pago de la nómina, el reporte de novedades por cada área a través de su equipo de trabajo, el adecuado perfilamiento de usuarios y el monitoreo de variaciones significativas. Se implementó dos filtros de revisión en cada quincena, mediante la validación de las principales novedades del personal y la verificación aleatoria del cálculo de la nómina, tanto del personal de planta como de la temporal, previo al pago.</t>
  </si>
  <si>
    <t>Contratación de personal</t>
  </si>
  <si>
    <t>Clientelismo en contratación de personal.
Contratación de personal sin cumplir el perfil requerido.</t>
  </si>
  <si>
    <t>Comité de contratación.
Supervisión y seguimiento Contrato empresa servicios temporales</t>
  </si>
  <si>
    <t>Evaluación de ingresos de personal en el comité de contratación.
Diligenciamiento de formulario de ingreso de nuevo personal por la empresa temporal</t>
  </si>
  <si>
    <t>El área de Gestión Humana continuó realizando la evaluación de los ingresos de personal a través del Comité de Contratación, verificando el cumplimiento de los perfiles establecidos. Adicionalmente, se efectuó la supervisión y seguimiento al contrato con la empresa de servicios temporales, la cual implementó el diligenciamiento del formulario de ingreso de nuevo personal, fortaleciendo la validación previa de requisitos.</t>
  </si>
  <si>
    <t>Contratación dirigida</t>
  </si>
  <si>
    <t>Estudios Previos y/o Pliegos de condiciones direccionados a favorecer un proponente específico.
Exigencia de requisitos e insumos técnicos que restrinjan la pluralidad de oferentes.
Desconocimiento u omisión de los manuales internos y de normatividad en general, para beneficiar a un oferente.</t>
  </si>
  <si>
    <t>Investigaciones por parte de los entes de control
Sanciones
Afectaciones a la imagen</t>
  </si>
  <si>
    <t>Manual de contratación actualizado, socializado e implementado.
Comité de contratación.
Plataforma administrativa.</t>
  </si>
  <si>
    <t>Aplicación del procedimiento de control disciplinario interno en los casos que se materialice.
Optimización de procedimientos de contratación.</t>
  </si>
  <si>
    <t>Secreataría General</t>
  </si>
  <si>
    <t>Se continuó con la celebración del Comité de Contratación previo a cada proceso, garantizando la revisión y validación de las decisiones de vinculación, así como el uso de la plataforma administrativa que exige el cumplimiento de los requisitos por parte de los contratistas. Adicionalmente, el área Jurídica elaboró, implementó y socializó un nuevo Manual de Contratación, fortaleciendo los lineamientos institucionales, las buenas prácticas contractuales y los principios de transparencia.</t>
  </si>
  <si>
    <t>Vinculación de Proveedores que no cumplen con los requisitos mínimos al interior del manual de contratación y leyes complementarias.</t>
  </si>
  <si>
    <t>*No implementar los requisitos internos para la contratación.
*Ineficacia en la ejecución de actividades estipuladas contractualmente.
*Deficiencia en la supervisión del contrato.</t>
  </si>
  <si>
    <t>*Apertura de procesos
*Deficiencia en el producto o servicio. entregado.
*Afectaciones a la imagen.</t>
  </si>
  <si>
    <t>*Revisión de documentos que se entregan en procesos de selección
*Verificación del estado del proveedor o contratista en entes de control
Certificado de inhabilidades e incompatibilidades
*Verificación de experiencia de los contratistas conforme al producto a contratar.</t>
  </si>
  <si>
    <t xml:space="preserve">* Actualización del manual de contratación.
* Implementación del manual de supervisión.
*Formalizar requerimiento de inhabilidades e incompatibilidades
</t>
  </si>
  <si>
    <t xml:space="preserve">Durante la vigencia evaluada, el área Jurídica dio cumplimiento a los controles establecidos para mitigar este riesgo. Se realizó de manera permanente la revisión de la documentación presentada en los procesos de selección, la verificación del estado de proveedores y contratistas ante los entes de control, la validación de certificados de inhabilidades e incompatibilidades y la comprobación de la experiencia conforme al objeto a contratar. Adicionalmente, en el año 2025 se elaboró e implementó un nuevo Manual de Contratación y de Supervisión, fortaleciendo los lineamientos institucionales, las buenas prácticas contractuales y los principios de transparencia. </t>
  </si>
  <si>
    <t>* Seguimiento a las declaraciones de conflicto de interés recibidas.</t>
  </si>
  <si>
    <t>* Verificación de mínimo 3 cotizaciones en los estudios de mercado.</t>
  </si>
  <si>
    <t>12/31/2026</t>
  </si>
  <si>
    <t>*Seguimiento y supervisión estricta de los contratos.
*Selección del contratistas mediante evaluación de criterios previamente definidos en la invitación (precio, experiencia, capacidad técnica y cumplimiento de requisitos), dejando constancia escrita de la comparación y de la justificación del ganador.
*No se realizan pagos anticipados ni antes de ejecución.</t>
  </si>
  <si>
    <t xml:space="preserve">Gestión Humana </t>
  </si>
  <si>
    <t>Seguridad y salud en el Trabajo</t>
  </si>
  <si>
    <t>* Trastornos físicos del personal por posturas inadecuadas o esfuerzos físicos repetitivos.</t>
  </si>
  <si>
    <t>* Posiciones prolongadas sedente.
* Fijación visual en PC.
* Posturas inadecuadas.</t>
  </si>
  <si>
    <t>* Fatiga muscular, túnel del carpo, tendinitis, calambres, dolor, rigidez, hinchazón.
* Adormecimiento en las diferentes partes y componentes del cuerpo,</t>
  </si>
  <si>
    <r>
      <t xml:space="preserve">* Pausas activas.
* Exámen médico con énfasis osteomuscular.
* Capacitación higiene postural, estandar higiene postural.
* Campaña </t>
    </r>
    <r>
      <rPr>
        <b/>
        <i/>
        <sz val="11"/>
        <color rgb="FF000000"/>
        <rFont val="Arial"/>
        <family val="2"/>
      </rPr>
      <t xml:space="preserve">"Con las piernas sí, con la espalda no". </t>
    </r>
  </si>
  <si>
    <t>Baja 2 niveles de Probabilidad</t>
  </si>
  <si>
    <t>Coordinador SST</t>
  </si>
  <si>
    <t>* Riesgo psicosocial asociado a las condiciones de la tarea y organización del trabajo</t>
  </si>
  <si>
    <t xml:space="preserve">* Carga mental.
* Carga de trabajo.
* Demandas emocionales de la labor.
* Falta de claridad en el rol.
* Cambios organizacionales. </t>
  </si>
  <si>
    <t>* Enfermedades intestinales, cardiovasculares, metabólicas, neuropsiquiatrías.
* Fatiga mental, perdida de la concentración.
* Tasas de ausentismo y accidentalidad, irritabilidad, ansiedad.</t>
  </si>
  <si>
    <t xml:space="preserve">* Encuesta de batería de riesgo psicosocial.
* Programa de bienestar laboral.
* Comité de convivencia laboral.
* Perfil de cargo.
* Roles y responsabilidades. </t>
  </si>
  <si>
    <t>Baja 2 niveles de Probabilidad e impacto</t>
  </si>
  <si>
    <t>* Accidentes por caídas del personal debido a condiciones inseguras.</t>
  </si>
  <si>
    <t>* Posibilidad de caída por el transito de pasillos (Superficies resbaladizas, desniveladas o mal señalizadas)
* Pisos humedos, en mal estado.
* Objetos, cables o muebles mal almacenados.
* Falta de mantenimiento en pisos, escaleras o pasamanos.</t>
  </si>
  <si>
    <t>* Fracturas, esguinces, luxaciones.
* Heridas y traumas</t>
  </si>
  <si>
    <t>* Implementación y seguimiento al Sistema de Gestión de seguridad y Salud en el Trabajo.
* Inspecciones periódicas de condiciones locativas y señalización preventiva. 
* Limpieza oportuna de líquidos derramados.
* Colocación de señalización temporal ("Piso mojado", "Precaución") visible.</t>
  </si>
  <si>
    <t>Se cuentan con Pausas activas.
Se realizo un contrato para el mantenimiento e las sillas de los funcionarios</t>
  </si>
  <si>
    <t>Se realizo la Encuesta de batería de riesgo psicosocial.</t>
  </si>
  <si>
    <t xml:space="preserve">
Se realiza la Limpieza oportuna de líquidos derramados.
Se Coloca la señalización temporal ("Piso mojado", "Precaución") visible.</t>
  </si>
  <si>
    <t>Elaborar Pausas activas
Ejecución contrato de mantenimiento de sillas de los colaboradores.</t>
  </si>
  <si>
    <t>Encuesta batería psicosocial 2026</t>
  </si>
  <si>
    <t>* Campañas de sensibilización y capacitación sobre autocuidado.
* Mejoras en la infraestructura frente a hallazgos en las inspecciones.
* Limpieza oportuna de líquidos derramados.
* Instalación de señalización temporal ("Piso mojado", "Precaución") visible.</t>
  </si>
  <si>
    <t>CÓDIGO: FT-EC-EV-06
VERSIÓN: 07
FECHA: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</si>
</sst>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18" x14ac:knownFonts="1">
    <font>
      <sz val="12"/>
      <color theme="1"/>
      <name val="Calibri"/>
      <family val="2"/>
      <charset val="1"/>
    </font>
    <font>
      <b/>
      <i/>
      <u/>
      <sz val="12"/>
      <color theme="1"/>
      <name val="Calibri"/>
      <family val="2"/>
      <charset val="1"/>
    </font>
    <font>
      <b/>
      <sz val="14"/>
      <color theme="1"/>
      <name val="Calibri"/>
      <family val="2"/>
      <charset val="1"/>
    </font>
    <font>
      <b/>
      <sz val="11"/>
      <color theme="1"/>
      <name val="Arial"/>
      <family val="2"/>
      <charset val="204"/>
    </font>
    <font>
      <b/>
      <sz val="10"/>
      <name val="Arial"/>
      <family val="2"/>
      <charset val="204"/>
    </font>
    <font>
      <b/>
      <sz val="11"/>
      <color rgb="FF000000"/>
      <name val="Arial"/>
      <family val="2"/>
      <charset val="204"/>
    </font>
    <font>
      <b/>
      <i/>
      <u/>
      <sz val="11"/>
      <color rgb="FF000000"/>
      <name val="Arial"/>
      <family val="2"/>
      <charset val="204"/>
    </font>
    <font>
      <sz val="11"/>
      <color theme="1"/>
      <name val="Arial"/>
      <family val="2"/>
      <charset val="204"/>
    </font>
    <font>
      <b/>
      <i/>
      <u/>
      <sz val="12"/>
      <color theme="1"/>
      <name val="Arial"/>
      <family val="2"/>
      <charset val="1"/>
    </font>
    <font>
      <sz val="11"/>
      <color rgb="FF000000"/>
      <name val="Arial"/>
      <family val="2"/>
      <charset val="204"/>
    </font>
    <font>
      <sz val="11"/>
      <color theme="1"/>
      <name val="Arial"/>
      <family val="2"/>
      <charset val="1"/>
    </font>
    <font>
      <sz val="11"/>
      <name val="Arial"/>
      <family val="2"/>
      <charset val="204"/>
    </font>
    <font>
      <sz val="12"/>
      <name val="Calibri"/>
      <family val="2"/>
      <charset val="1"/>
    </font>
    <font>
      <b/>
      <sz val="12"/>
      <color theme="1"/>
      <name val="Calibri"/>
      <family val="2"/>
      <charset val="1"/>
    </font>
    <font>
      <b/>
      <sz val="11"/>
      <color rgb="FF000000"/>
      <name val="Arial"/>
      <family val="2"/>
      <charset val="1"/>
    </font>
    <font>
      <b/>
      <i/>
      <u/>
      <sz val="12"/>
      <color theme="1"/>
      <name val="Arial"/>
      <family val="2"/>
    </font>
    <font>
      <sz val="12"/>
      <name val="Calibri"/>
      <family val="2"/>
      <scheme val="minor"/>
    </font>
    <font>
      <b/>
      <i/>
      <sz val="11"/>
      <color rgb="FF000000"/>
      <name val="Arial"/>
      <family val="2"/>
    </font>
  </fonts>
  <fills count="10">
    <fill>
      <patternFill patternType="none"/>
    </fill>
    <fill>
      <patternFill patternType="gray125"/>
    </fill>
    <fill>
      <patternFill patternType="solid">
        <fgColor theme="0" tint="-0.34998626667073579"/>
        <bgColor rgb="FFBFBFBF"/>
      </patternFill>
    </fill>
    <fill>
      <patternFill patternType="solid">
        <fgColor theme="0" tint="-0.249977111117893"/>
        <bgColor rgb="FFA6A6A6"/>
      </patternFill>
    </fill>
    <fill>
      <patternFill patternType="solid">
        <fgColor theme="9" tint="0.59987182226020086"/>
        <bgColor rgb="FFDBDBDB"/>
      </patternFill>
    </fill>
    <fill>
      <patternFill patternType="solid">
        <fgColor theme="9" tint="0.79989013336588644"/>
        <bgColor rgb="FFDBDBDB"/>
      </patternFill>
    </fill>
    <fill>
      <patternFill patternType="solid">
        <fgColor theme="0"/>
        <bgColor rgb="FFFFFFCC"/>
      </patternFill>
    </fill>
    <fill>
      <patternFill patternType="solid">
        <fgColor theme="6" tint="0.59987182226020086"/>
        <bgColor rgb="FFE2F0D9"/>
      </patternFill>
    </fill>
    <fill>
      <patternFill patternType="solid">
        <fgColor theme="9" tint="0.59999389629810485"/>
        <bgColor indexed="64"/>
      </patternFill>
    </fill>
    <fill>
      <patternFill patternType="solid">
        <fgColor theme="9" tint="0.59999389629810485"/>
        <bgColor rgb="FF000000"/>
      </patternFill>
    </fill>
  </fills>
  <borders count="6">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s>
  <cellStyleXfs count="1">
    <xf numFmtId="0" fontId="0" fillId="0" borderId="0"/>
  </cellStyleXfs>
  <cellXfs count="68">
    <xf numFmtId="0" fontId="0" fillId="0" borderId="0" xfId="0"/>
    <xf numFmtId="0" fontId="1" fillId="0" borderId="0" xfId="0" applyFont="1"/>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2" borderId="2"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3" fillId="2" borderId="2" xfId="0" applyFont="1" applyFill="1" applyBorder="1" applyAlignment="1">
      <alignment vertical="center" wrapText="1"/>
    </xf>
    <xf numFmtId="0" fontId="0" fillId="0" borderId="0" xfId="0" applyFont="1"/>
    <xf numFmtId="0" fontId="7" fillId="4" borderId="2" xfId="0" applyFont="1" applyFill="1" applyBorder="1" applyAlignment="1">
      <alignment vertical="center" wrapText="1"/>
    </xf>
    <xf numFmtId="0" fontId="8" fillId="4" borderId="2" xfId="0" applyFont="1" applyFill="1" applyBorder="1" applyAlignment="1">
      <alignment horizontal="left" vertical="center" wrapText="1"/>
    </xf>
    <xf numFmtId="0" fontId="9" fillId="4" borderId="2" xfId="0" applyFont="1" applyFill="1" applyBorder="1" applyAlignment="1" applyProtection="1">
      <alignment horizontal="justify" vertical="center" wrapText="1"/>
      <protection locked="0"/>
    </xf>
    <xf numFmtId="0" fontId="5" fillId="4" borderId="2" xfId="0" applyFont="1" applyFill="1" applyBorder="1" applyAlignment="1" applyProtection="1">
      <alignment horizontal="justify" vertical="center" wrapText="1"/>
      <protection locked="0"/>
    </xf>
    <xf numFmtId="0" fontId="5" fillId="4" borderId="2" xfId="0" applyFont="1" applyFill="1" applyBorder="1" applyAlignment="1" applyProtection="1">
      <alignment horizontal="justify" vertical="center" wrapText="1"/>
      <protection locked="0"/>
    </xf>
    <xf numFmtId="0" fontId="9" fillId="4" borderId="2" xfId="0" applyFont="1" applyFill="1" applyBorder="1" applyAlignment="1" applyProtection="1">
      <alignment horizontal="left" vertical="center" wrapText="1"/>
      <protection locked="0"/>
    </xf>
    <xf numFmtId="0" fontId="7" fillId="4" borderId="2" xfId="0" applyFont="1" applyFill="1" applyBorder="1" applyAlignment="1">
      <alignment horizontal="center" vertical="center" wrapText="1"/>
    </xf>
    <xf numFmtId="0" fontId="7" fillId="4" borderId="2" xfId="0" applyFont="1" applyFill="1" applyBorder="1" applyAlignment="1">
      <alignment horizontal="justify" vertical="center" wrapText="1"/>
    </xf>
    <xf numFmtId="164" fontId="7" fillId="4" borderId="2" xfId="0" applyNumberFormat="1" applyFont="1" applyFill="1" applyBorder="1" applyAlignment="1">
      <alignment horizontal="justify" vertical="center" wrapText="1"/>
    </xf>
    <xf numFmtId="0" fontId="10" fillId="5" borderId="2" xfId="0" applyFont="1" applyFill="1" applyBorder="1" applyAlignment="1">
      <alignment horizontal="center" vertical="center" wrapText="1"/>
    </xf>
    <xf numFmtId="164" fontId="7" fillId="5" borderId="2" xfId="0" applyNumberFormat="1" applyFont="1" applyFill="1" applyBorder="1" applyAlignment="1">
      <alignment horizontal="center" vertical="center" wrapText="1"/>
    </xf>
    <xf numFmtId="0" fontId="7" fillId="5" borderId="2" xfId="0" applyFont="1" applyFill="1" applyBorder="1" applyAlignment="1">
      <alignment horizontal="left" vertical="center" wrapText="1"/>
    </xf>
    <xf numFmtId="49" fontId="11" fillId="4" borderId="2" xfId="0" applyNumberFormat="1" applyFont="1" applyFill="1" applyBorder="1" applyAlignment="1" applyProtection="1">
      <alignment horizontal="justify" vertical="center" wrapText="1"/>
      <protection locked="0"/>
    </xf>
    <xf numFmtId="49" fontId="11" fillId="4" borderId="2" xfId="0" applyNumberFormat="1" applyFont="1" applyFill="1" applyBorder="1" applyAlignment="1" applyProtection="1">
      <alignment horizontal="left" vertical="center" wrapText="1"/>
      <protection locked="0"/>
    </xf>
    <xf numFmtId="0" fontId="0" fillId="4" borderId="2" xfId="0" applyFill="1" applyBorder="1"/>
    <xf numFmtId="0" fontId="10" fillId="4" borderId="2" xfId="0" applyFont="1" applyFill="1" applyBorder="1" applyAlignment="1">
      <alignment horizontal="center" vertical="center" wrapText="1"/>
    </xf>
    <xf numFmtId="164" fontId="7" fillId="4" borderId="2" xfId="0" applyNumberFormat="1" applyFont="1" applyFill="1" applyBorder="1" applyAlignment="1">
      <alignment horizontal="center" vertical="center" wrapText="1"/>
    </xf>
    <xf numFmtId="0" fontId="7" fillId="4" borderId="2" xfId="0" applyFont="1" applyFill="1" applyBorder="1" applyAlignment="1">
      <alignment horizontal="left" vertical="center" wrapText="1"/>
    </xf>
    <xf numFmtId="0" fontId="7" fillId="0" borderId="2" xfId="0" applyFont="1" applyBorder="1" applyAlignment="1">
      <alignment vertical="center" wrapText="1"/>
    </xf>
    <xf numFmtId="0" fontId="9" fillId="0" borderId="2" xfId="0" applyFont="1" applyBorder="1" applyAlignment="1" applyProtection="1">
      <alignment horizontal="justify" vertical="center" wrapText="1"/>
      <protection locked="0"/>
    </xf>
    <xf numFmtId="0" fontId="5" fillId="0" borderId="2" xfId="0" applyFont="1" applyBorder="1" applyAlignment="1" applyProtection="1">
      <alignment horizontal="justify" vertical="center" wrapText="1"/>
      <protection locked="0"/>
    </xf>
    <xf numFmtId="0" fontId="5" fillId="0" borderId="2" xfId="0" applyFont="1" applyBorder="1" applyAlignment="1" applyProtection="1">
      <alignment horizontal="justify" vertical="center" wrapText="1"/>
      <protection locked="0"/>
    </xf>
    <xf numFmtId="164" fontId="7" fillId="0" borderId="2" xfId="0" applyNumberFormat="1" applyFont="1" applyBorder="1" applyAlignment="1">
      <alignment horizontal="justify" vertical="center" wrapText="1"/>
    </xf>
    <xf numFmtId="0" fontId="7" fillId="5" borderId="2" xfId="0" applyFont="1" applyFill="1" applyBorder="1" applyAlignment="1">
      <alignment horizontal="justify" vertical="center" wrapText="1"/>
    </xf>
    <xf numFmtId="0" fontId="0" fillId="6" borderId="0" xfId="0" applyFill="1"/>
    <xf numFmtId="0" fontId="12" fillId="4" borderId="2" xfId="0" applyFont="1" applyFill="1" applyBorder="1" applyAlignment="1" applyProtection="1">
      <alignment horizontal="justify" vertical="center" wrapText="1"/>
      <protection locked="0"/>
    </xf>
    <xf numFmtId="0" fontId="6" fillId="0" borderId="2" xfId="0" applyFont="1" applyBorder="1" applyAlignment="1">
      <alignment vertical="center" wrapText="1"/>
    </xf>
    <xf numFmtId="0" fontId="7" fillId="7" borderId="2" xfId="0" applyFont="1" applyFill="1" applyBorder="1" applyAlignment="1">
      <alignment vertical="center" wrapText="1"/>
    </xf>
    <xf numFmtId="0" fontId="7" fillId="7" borderId="2" xfId="0" applyFont="1" applyFill="1" applyBorder="1" applyAlignment="1">
      <alignment vertical="center" wrapText="1"/>
    </xf>
    <xf numFmtId="0" fontId="7" fillId="7" borderId="2" xfId="0" applyFont="1" applyFill="1" applyBorder="1" applyAlignment="1">
      <alignment horizontal="center" vertical="center" wrapText="1"/>
    </xf>
    <xf numFmtId="0" fontId="9" fillId="0" borderId="2" xfId="0" applyFont="1" applyBorder="1" applyAlignment="1">
      <alignment vertical="center" wrapText="1"/>
    </xf>
    <xf numFmtId="0" fontId="10" fillId="5" borderId="2" xfId="0" applyFont="1" applyFill="1" applyBorder="1" applyAlignment="1">
      <alignment horizontal="center" vertical="center"/>
    </xf>
    <xf numFmtId="164" fontId="7" fillId="5" borderId="2" xfId="0" applyNumberFormat="1" applyFont="1" applyFill="1" applyBorder="1" applyAlignment="1">
      <alignment horizontal="justify" vertical="center" wrapText="1"/>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16" fontId="9" fillId="0" borderId="2" xfId="0" applyNumberFormat="1" applyFont="1" applyBorder="1" applyAlignment="1">
      <alignment horizontal="center" vertical="center" wrapText="1"/>
    </xf>
    <xf numFmtId="16" fontId="9" fillId="0" borderId="2" xfId="0" applyNumberFormat="1" applyFont="1" applyBorder="1" applyAlignment="1">
      <alignment vertical="center" wrapText="1"/>
    </xf>
    <xf numFmtId="0" fontId="14" fillId="0" borderId="2" xfId="0" applyFont="1" applyBorder="1" applyAlignment="1">
      <alignment vertical="center" wrapText="1"/>
    </xf>
    <xf numFmtId="0" fontId="7" fillId="0" borderId="4" xfId="0" applyFont="1" applyBorder="1" applyAlignment="1">
      <alignment vertical="center" wrapText="1"/>
    </xf>
    <xf numFmtId="0" fontId="10" fillId="4" borderId="0" xfId="0" applyFont="1" applyFill="1" applyBorder="1" applyAlignment="1">
      <alignment horizontal="center" vertical="center" wrapText="1"/>
    </xf>
    <xf numFmtId="164" fontId="7" fillId="4" borderId="0" xfId="0" applyNumberFormat="1" applyFont="1" applyFill="1" applyBorder="1" applyAlignment="1">
      <alignment horizontal="center" vertical="center" wrapText="1"/>
    </xf>
    <xf numFmtId="0" fontId="7" fillId="8" borderId="2" xfId="0" applyFont="1" applyFill="1" applyBorder="1" applyAlignment="1">
      <alignment vertical="center" wrapText="1"/>
    </xf>
    <xf numFmtId="0" fontId="15" fillId="8" borderId="2" xfId="0" applyFont="1" applyFill="1" applyBorder="1" applyAlignment="1">
      <alignment horizontal="left" vertical="center" wrapText="1"/>
    </xf>
    <xf numFmtId="0" fontId="16" fillId="8" borderId="2" xfId="0" applyFont="1" applyFill="1" applyBorder="1" applyAlignment="1" applyProtection="1">
      <alignment horizontal="justify" vertical="center" wrapText="1"/>
      <protection locked="0"/>
    </xf>
    <xf numFmtId="0" fontId="5" fillId="8" borderId="2" xfId="0" applyFont="1" applyFill="1" applyBorder="1" applyAlignment="1" applyProtection="1">
      <alignment horizontal="justify" vertical="center" wrapText="1"/>
      <protection locked="0"/>
    </xf>
    <xf numFmtId="0" fontId="9" fillId="8" borderId="2" xfId="0" applyFont="1" applyFill="1" applyBorder="1" applyAlignment="1" applyProtection="1">
      <alignment horizontal="justify" vertical="center" wrapText="1"/>
      <protection locked="0"/>
    </xf>
    <xf numFmtId="0" fontId="9" fillId="9" borderId="2" xfId="0" applyFont="1" applyFill="1" applyBorder="1" applyAlignment="1" applyProtection="1">
      <alignment horizontal="left" vertical="center" wrapText="1"/>
      <protection locked="0"/>
    </xf>
    <xf numFmtId="0" fontId="7" fillId="8" borderId="2" xfId="0" applyFont="1" applyFill="1" applyBorder="1" applyAlignment="1">
      <alignment horizontal="center" vertical="center" wrapText="1"/>
    </xf>
    <xf numFmtId="0" fontId="7" fillId="8" borderId="2" xfId="0" applyFont="1" applyFill="1" applyBorder="1" applyAlignment="1">
      <alignment horizontal="justify" vertical="center" wrapText="1"/>
    </xf>
    <xf numFmtId="14" fontId="7" fillId="8" borderId="2" xfId="0" applyNumberFormat="1" applyFont="1" applyFill="1" applyBorder="1" applyAlignment="1">
      <alignment horizontal="justify" vertical="center" wrapText="1"/>
    </xf>
    <xf numFmtId="0" fontId="7" fillId="8" borderId="2" xfId="0" applyFont="1" applyFill="1" applyBorder="1" applyAlignment="1">
      <alignment horizontal="left" vertical="center" wrapText="1"/>
    </xf>
    <xf numFmtId="0" fontId="4" fillId="3" borderId="2" xfId="0" applyFont="1" applyFill="1" applyBorder="1" applyAlignment="1" applyProtection="1">
      <alignment horizontal="center" vertical="center" wrapText="1"/>
      <protection locked="0"/>
    </xf>
    <xf numFmtId="0" fontId="2" fillId="2" borderId="1" xfId="0" applyFont="1" applyFill="1" applyBorder="1" applyAlignment="1">
      <alignment horizontal="center" vertical="center"/>
    </xf>
    <xf numFmtId="0" fontId="3" fillId="3" borderId="2" xfId="0" applyFont="1" applyFill="1" applyBorder="1" applyAlignment="1">
      <alignment horizontal="center" vertical="center" wrapText="1"/>
    </xf>
    <xf numFmtId="0" fontId="5" fillId="3" borderId="2" xfId="0" applyFont="1" applyFill="1" applyBorder="1" applyAlignment="1" applyProtection="1">
      <alignment horizontal="center" vertical="center" wrapText="1"/>
      <protection locked="0"/>
    </xf>
    <xf numFmtId="0" fontId="13" fillId="2" borderId="1" xfId="0" applyFont="1" applyFill="1" applyBorder="1" applyAlignment="1">
      <alignment horizontal="center"/>
    </xf>
    <xf numFmtId="0" fontId="0" fillId="0" borderId="5" xfId="0" applyBorder="1" applyAlignment="1">
      <alignment horizontal="left" wrapText="1"/>
    </xf>
    <xf numFmtId="0" fontId="0" fillId="0" borderId="0" xfId="0" applyBorder="1" applyAlignment="1">
      <alignment horizontal="left" wrapText="1"/>
    </xf>
  </cellXfs>
  <cellStyles count="1">
    <cellStyle name="Normal" xfId="0" builtinId="0"/>
  </cellStyles>
  <dxfs count="120">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b val="0"/>
        <i val="0"/>
        <color auto="1"/>
      </font>
      <fill>
        <patternFill patternType="solid">
          <fgColor indexed="64"/>
          <bgColor rgb="FF92D050"/>
        </patternFill>
      </fill>
    </dxf>
    <dxf>
      <font>
        <color auto="1"/>
      </font>
      <fill>
        <patternFill patternType="solid">
          <fgColor indexed="64"/>
          <bgColor rgb="FFFFFF00"/>
        </patternFill>
      </fill>
    </dxf>
    <dxf>
      <font>
        <color auto="1"/>
      </font>
      <fill>
        <patternFill patternType="solid">
          <fgColor indexed="64"/>
          <bgColor theme="9" tint="-0.249977111117893"/>
        </patternFill>
      </fill>
    </dxf>
    <dxf>
      <font>
        <color auto="1"/>
      </font>
      <fill>
        <patternFill patternType="solid">
          <fgColor indexed="64"/>
          <bgColor rgb="FFFF0000"/>
        </patternFill>
      </fill>
    </dxf>
    <dxf>
      <font>
        <color auto="1"/>
      </font>
      <fill>
        <patternFill patternType="solid">
          <fgColor indexed="64"/>
          <bgColor rgb="FFFF0000"/>
        </patternFill>
      </fill>
    </dxf>
    <dxf>
      <font>
        <b val="0"/>
        <i val="0"/>
        <color auto="1"/>
      </font>
      <fill>
        <patternFill patternType="solid">
          <fgColor indexed="64"/>
          <bgColor rgb="FF92D050"/>
        </patternFill>
      </fill>
    </dxf>
    <dxf>
      <font>
        <color auto="1"/>
      </font>
      <fill>
        <patternFill patternType="solid">
          <fgColor indexed="64"/>
          <bgColor rgb="FFFFFF00"/>
        </patternFill>
      </fill>
    </dxf>
    <dxf>
      <font>
        <color auto="1"/>
      </font>
      <fill>
        <patternFill patternType="solid">
          <fgColor indexed="64"/>
          <bgColor theme="9" tint="-0.249977111117893"/>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
      <font>
        <color rgb="FFFFFFFF"/>
      </font>
      <fill>
        <patternFill>
          <bgColor rgb="FF92D050"/>
        </patternFill>
      </fill>
    </dxf>
    <dxf>
      <font>
        <color rgb="FFFFFFFF"/>
      </font>
      <fill>
        <patternFill>
          <bgColor rgb="FFFFFF00"/>
        </patternFill>
      </fill>
    </dxf>
    <dxf>
      <font>
        <color rgb="FFFFFFFF"/>
      </font>
      <fill>
        <patternFill>
          <bgColor theme="9" tint="-0.249977111117893"/>
        </patternFill>
      </fill>
    </dxf>
    <dxf>
      <font>
        <color rgb="FFFFFFFF"/>
      </font>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548235"/>
      <rgbColor rgb="FF800080"/>
      <rgbColor rgb="FF008080"/>
      <rgbColor rgb="FFBFBFBF"/>
      <rgbColor rgb="FF808080"/>
      <rgbColor rgb="FF9999FF"/>
      <rgbColor rgb="FF993366"/>
      <rgbColor rgb="FFFFFFCC"/>
      <rgbColor rgb="FFC5E0B4"/>
      <rgbColor rgb="FF660066"/>
      <rgbColor rgb="FFFF8080"/>
      <rgbColor rgb="FF0066CC"/>
      <rgbColor rgb="FFDBDBDB"/>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619244</xdr:colOff>
      <xdr:row>0</xdr:row>
      <xdr:rowOff>54668</xdr:rowOff>
    </xdr:from>
    <xdr:to>
      <xdr:col>3</xdr:col>
      <xdr:colOff>631031</xdr:colOff>
      <xdr:row>0</xdr:row>
      <xdr:rowOff>690563</xdr:rowOff>
    </xdr:to>
    <xdr:pic>
      <xdr:nvPicPr>
        <xdr:cNvPr id="2" name="Imagen 1"/>
        <xdr:cNvPicPr/>
      </xdr:nvPicPr>
      <xdr:blipFill>
        <a:blip xmlns:r="http://schemas.openxmlformats.org/officeDocument/2006/relationships" r:embed="rId1"/>
        <a:stretch/>
      </xdr:blipFill>
      <xdr:spPr>
        <a:xfrm>
          <a:off x="1869400" y="54668"/>
          <a:ext cx="2250162" cy="635895"/>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G93"/>
  <sheetViews>
    <sheetView tabSelected="1" zoomScale="80" zoomScaleNormal="80" workbookViewId="0">
      <pane xSplit="4" ySplit="2" topLeftCell="E3" activePane="bottomRight" state="frozen"/>
      <selection pane="topRight" activeCell="F1" sqref="F1"/>
      <selection pane="bottomLeft" activeCell="A74" sqref="A74"/>
      <selection pane="bottomRight" sqref="A1:F1"/>
    </sheetView>
  </sheetViews>
  <sheetFormatPr baseColWidth="10" defaultColWidth="11" defaultRowHeight="15.75" zeroHeight="1" x14ac:dyDescent="0.25"/>
  <cols>
    <col min="1" max="1" width="16.375" customWidth="1"/>
    <col min="2" max="3" width="14.625" customWidth="1"/>
    <col min="4" max="4" width="51.5" style="1" customWidth="1"/>
    <col min="5" max="5" width="75.375" customWidth="1"/>
    <col min="6" max="6" width="39.375" customWidth="1"/>
    <col min="7" max="7" width="14" customWidth="1"/>
    <col min="8" max="8" width="11.875" customWidth="1"/>
    <col min="9" max="9" width="14.625" customWidth="1"/>
    <col min="10" max="10" width="13.625" customWidth="1"/>
    <col min="11" max="11" width="15.375" customWidth="1"/>
    <col min="12" max="12" width="72.75" customWidth="1"/>
    <col min="13" max="13" width="16.625" customWidth="1"/>
    <col min="14" max="15" width="10.875" customWidth="1"/>
    <col min="16" max="16" width="14.625" customWidth="1"/>
    <col min="17" max="17" width="13.125" customWidth="1"/>
    <col min="18" max="18" width="19.125" customWidth="1"/>
    <col min="19" max="20" width="10.875" customWidth="1"/>
    <col min="21" max="21" width="12.125" customWidth="1"/>
    <col min="22" max="22" width="14.875" customWidth="1"/>
    <col min="27" max="27" width="39.625" customWidth="1"/>
    <col min="28" max="28" width="15.625" customWidth="1"/>
    <col min="30" max="30" width="55.125" hidden="1" customWidth="1"/>
    <col min="31" max="31" width="18.125" hidden="1" customWidth="1"/>
    <col min="32" max="32" width="11" hidden="1"/>
    <col min="33" max="33" width="48.375" customWidth="1"/>
    <col min="163" max="163" width="17.625" customWidth="1"/>
  </cols>
  <sheetData>
    <row r="1" spans="1:163" ht="57.75" customHeight="1" x14ac:dyDescent="0.25">
      <c r="A1" s="62" t="s">
        <v>0</v>
      </c>
      <c r="B1" s="62"/>
      <c r="C1" s="62"/>
      <c r="D1" s="62"/>
      <c r="E1" s="62"/>
      <c r="F1" s="62"/>
      <c r="G1" s="63" t="s">
        <v>1</v>
      </c>
      <c r="H1" s="63"/>
      <c r="I1" s="63"/>
      <c r="J1" s="63"/>
      <c r="K1" s="63"/>
      <c r="L1" s="61" t="s">
        <v>2</v>
      </c>
      <c r="M1" s="61"/>
      <c r="N1" s="61"/>
      <c r="O1" s="61"/>
      <c r="P1" s="61"/>
      <c r="Q1" s="61"/>
      <c r="R1" s="61"/>
      <c r="S1" s="61"/>
      <c r="T1" s="61"/>
      <c r="U1" s="61"/>
      <c r="V1" s="64" t="s">
        <v>3</v>
      </c>
      <c r="W1" s="64"/>
      <c r="X1" s="64"/>
      <c r="Y1" s="64"/>
      <c r="Z1" s="64"/>
      <c r="AA1" s="61" t="s">
        <v>4</v>
      </c>
      <c r="AB1" s="61"/>
      <c r="AC1" s="61"/>
      <c r="AD1" s="61"/>
      <c r="AE1" s="61" t="s">
        <v>5</v>
      </c>
      <c r="AF1" s="61"/>
      <c r="AG1" s="61"/>
    </row>
    <row r="2" spans="1:163" ht="105" customHeight="1" x14ac:dyDescent="0.25">
      <c r="A2" s="3" t="s">
        <v>6</v>
      </c>
      <c r="B2" s="2" t="s">
        <v>7</v>
      </c>
      <c r="C2" s="2" t="s">
        <v>8</v>
      </c>
      <c r="D2" s="4" t="s">
        <v>9</v>
      </c>
      <c r="E2" s="5" t="s">
        <v>10</v>
      </c>
      <c r="F2" s="5" t="s">
        <v>11</v>
      </c>
      <c r="G2" s="3" t="s">
        <v>12</v>
      </c>
      <c r="H2" s="3" t="s">
        <v>13</v>
      </c>
      <c r="I2" s="5" t="s">
        <v>1</v>
      </c>
      <c r="J2" s="3" t="s">
        <v>14</v>
      </c>
      <c r="K2" s="3" t="s">
        <v>15</v>
      </c>
      <c r="L2" s="3" t="s">
        <v>16</v>
      </c>
      <c r="M2" s="3" t="s">
        <v>17</v>
      </c>
      <c r="N2" s="3" t="s">
        <v>18</v>
      </c>
      <c r="O2" s="3" t="s">
        <v>19</v>
      </c>
      <c r="P2" s="3" t="s">
        <v>20</v>
      </c>
      <c r="Q2" s="3" t="s">
        <v>21</v>
      </c>
      <c r="R2" s="3" t="s">
        <v>22</v>
      </c>
      <c r="S2" s="3" t="s">
        <v>23</v>
      </c>
      <c r="T2" s="3" t="s">
        <v>24</v>
      </c>
      <c r="U2" s="3" t="s">
        <v>25</v>
      </c>
      <c r="V2" s="3" t="s">
        <v>12</v>
      </c>
      <c r="W2" s="3" t="s">
        <v>13</v>
      </c>
      <c r="X2" s="3" t="s">
        <v>1</v>
      </c>
      <c r="Y2" s="3" t="s">
        <v>14</v>
      </c>
      <c r="Z2" s="3" t="s">
        <v>15</v>
      </c>
      <c r="AA2" s="5" t="s">
        <v>26</v>
      </c>
      <c r="AB2" s="5" t="s">
        <v>27</v>
      </c>
      <c r="AC2" s="5" t="s">
        <v>28</v>
      </c>
      <c r="AD2" s="5" t="s">
        <v>29</v>
      </c>
      <c r="AE2" s="5" t="s">
        <v>30</v>
      </c>
      <c r="AF2" s="6" t="s">
        <v>31</v>
      </c>
      <c r="AG2" s="3" t="s">
        <v>32</v>
      </c>
      <c r="FG2" s="7" t="s">
        <v>33</v>
      </c>
    </row>
    <row r="3" spans="1:163" ht="102" customHeight="1" x14ac:dyDescent="0.25">
      <c r="A3" s="8" t="s">
        <v>34</v>
      </c>
      <c r="B3" s="8" t="s">
        <v>35</v>
      </c>
      <c r="C3" s="8" t="s">
        <v>36</v>
      </c>
      <c r="D3" s="9" t="s">
        <v>37</v>
      </c>
      <c r="E3" s="10" t="s">
        <v>38</v>
      </c>
      <c r="F3" s="10" t="s">
        <v>39</v>
      </c>
      <c r="G3" s="11" t="s">
        <v>40</v>
      </c>
      <c r="H3" s="11" t="s">
        <v>41</v>
      </c>
      <c r="I3" s="12">
        <f t="shared" ref="I3:I34" si="0">(IF(H3="Insignificante",1.25,IF(H3="Menor",2.5,IF(H3="Moderado",5,IF(H3="Mayor",10,IF(H3="Catastrófico",20,0))))))*(IF(G3="Rara vez",1,IF(G3="Improbable",2,IF(G3="Posible",3,IF(G3="Probable",4,IF(G3="Casi seguro",5,0))))))</f>
        <v>30</v>
      </c>
      <c r="J3" s="11" t="str">
        <f t="shared" ref="J3:J34" si="1">IF(AND(I3&lt;4,I3&gt;1),"Zona de riesgo baja",IF(AND(I3&gt;4,I3&lt;8),"Zona de riesgo moderada",IF(AND(I3&gt;8,I3&lt;=20),"Zona de riesgo alta",IF(I3&gt;20,"Zona de riesgo extrema",0))))</f>
        <v>Zona de riesgo extrema</v>
      </c>
      <c r="K3" s="10" t="str">
        <f t="shared" ref="K3:K34" si="2">IF(J3="Zona de riesgo baja","Aceptar",IF(J3="Zona de riesgo moderada","Prevenir
Retener
Proteger",IF(J3="Zona de riesgo alta","Prevenir
Proteger
Transferir",IF(J3="Zona de riesgo extrema","Prevenir
Proteger
Transferir
Eliminar",0))))</f>
        <v>Prevenir
Proteger
Transferir
Eliminar</v>
      </c>
      <c r="L3" s="13" t="s">
        <v>42</v>
      </c>
      <c r="M3" s="8" t="s">
        <v>43</v>
      </c>
      <c r="N3" s="8" t="s">
        <v>44</v>
      </c>
      <c r="O3" s="8" t="s">
        <v>44</v>
      </c>
      <c r="P3" s="8" t="s">
        <v>45</v>
      </c>
      <c r="Q3" s="8" t="s">
        <v>44</v>
      </c>
      <c r="R3" s="8" t="s">
        <v>44</v>
      </c>
      <c r="S3" s="8" t="s">
        <v>44</v>
      </c>
      <c r="T3" s="8">
        <f t="shared" ref="T3:T34" si="3">IF(N3="SI",15,0)+IF(O3="SI",5,0)+IF(Q3="SI",15,0)+IF(R3="SI",10,0)+IF(S3="SI",30,0)+IF(P3="Automático",25,IF(P3="Manual",15,0))</f>
        <v>90</v>
      </c>
      <c r="U3" s="14" t="str">
        <f t="shared" ref="U3:U34" si="4">IF(T3&lt;50,"No hay desplazamiento",IF(T3&gt;76,CONCATENATE("Baja 2 niveles de ",M3),CONCATENATE("Baja 1 nivel de ",M3)))</f>
        <v>Baja 2 niveles de Probabilidad</v>
      </c>
      <c r="V3" s="11" t="s">
        <v>46</v>
      </c>
      <c r="W3" s="11" t="s">
        <v>41</v>
      </c>
      <c r="X3" s="12">
        <f t="shared" ref="X3:X34" si="5">(IF(W3="Insignificante",1.25,IF(W3="Menor",2.5,IF(W3="Moderado",5,IF(W3="Mayor",10,IF(W3="Catastrófico",20,0))))))*(IF(V3="Rara vez",1,IF(V3="Improbable",2,IF(V3="Posible",3,IF(V3="Probable",4,IF(V3="Casi seguro",5,0))))))</f>
        <v>10</v>
      </c>
      <c r="Y3" s="11" t="str">
        <f t="shared" ref="Y3:Y34" si="6">IF(AND(X3&lt;4,X3&gt;1),"Zona de riesgo baja",IF(AND(X3&gt;4,X3&lt;8),"Zona de riesgo moderada",IF(AND(X3&gt;8,X3&lt;=30),"Zona de riesgo alta",IF(X3&gt;30,"Zona de riesgo extrema",0))))</f>
        <v>Zona de riesgo alta</v>
      </c>
      <c r="Z3" s="10" t="str">
        <f t="shared" ref="Z3:Z34" si="7">IF(Y3="Zona de riesgo baja","Aceptar",IF(Y3="Zona de riesgo moderada","Prevenir
Retener
Proteger",IF(Y3="Zona de riesgo alta","Prevenir
Proteger
Transferir",IF(Y3="Zona de riesgo extrema","Prevenir
Proteger
Transferir
Eliminar",0))))</f>
        <v>Prevenir
Proteger
Transferir</v>
      </c>
      <c r="AA3" s="13" t="s">
        <v>47</v>
      </c>
      <c r="AB3" s="15" t="s">
        <v>48</v>
      </c>
      <c r="AC3" s="16">
        <v>46311</v>
      </c>
      <c r="AD3" s="14"/>
      <c r="AE3" s="17"/>
      <c r="AF3" s="18"/>
      <c r="AG3" s="19" t="s">
        <v>49</v>
      </c>
      <c r="FG3" s="7" t="s">
        <v>50</v>
      </c>
    </row>
    <row r="4" spans="1:163" ht="99.75" customHeight="1" x14ac:dyDescent="0.25">
      <c r="A4" s="8" t="s">
        <v>34</v>
      </c>
      <c r="B4" s="8" t="s">
        <v>35</v>
      </c>
      <c r="C4" s="8" t="s">
        <v>50</v>
      </c>
      <c r="D4" s="9" t="s">
        <v>51</v>
      </c>
      <c r="E4" s="10" t="s">
        <v>52</v>
      </c>
      <c r="F4" s="10" t="s">
        <v>53</v>
      </c>
      <c r="G4" s="11" t="s">
        <v>40</v>
      </c>
      <c r="H4" s="11" t="s">
        <v>54</v>
      </c>
      <c r="I4" s="12">
        <f t="shared" si="0"/>
        <v>15</v>
      </c>
      <c r="J4" s="11" t="str">
        <f t="shared" si="1"/>
        <v>Zona de riesgo alta</v>
      </c>
      <c r="K4" s="10" t="str">
        <f t="shared" si="2"/>
        <v>Prevenir
Proteger
Transferir</v>
      </c>
      <c r="L4" s="13" t="s">
        <v>55</v>
      </c>
      <c r="M4" s="8" t="s">
        <v>56</v>
      </c>
      <c r="N4" s="8" t="s">
        <v>44</v>
      </c>
      <c r="O4" s="8" t="s">
        <v>44</v>
      </c>
      <c r="P4" s="8" t="s">
        <v>45</v>
      </c>
      <c r="Q4" s="8" t="s">
        <v>44</v>
      </c>
      <c r="R4" s="8" t="s">
        <v>44</v>
      </c>
      <c r="S4" s="8" t="s">
        <v>44</v>
      </c>
      <c r="T4" s="8">
        <f t="shared" si="3"/>
        <v>90</v>
      </c>
      <c r="U4" s="14" t="str">
        <f t="shared" si="4"/>
        <v>Baja 2 niveles de Probabilidad e impacto</v>
      </c>
      <c r="V4" s="11" t="s">
        <v>46</v>
      </c>
      <c r="W4" s="11" t="s">
        <v>57</v>
      </c>
      <c r="X4" s="12">
        <f t="shared" si="5"/>
        <v>1.25</v>
      </c>
      <c r="Y4" s="11" t="str">
        <f t="shared" si="6"/>
        <v>Zona de riesgo baja</v>
      </c>
      <c r="Z4" s="10" t="str">
        <f t="shared" si="7"/>
        <v>Aceptar</v>
      </c>
      <c r="AA4" s="13" t="s">
        <v>58</v>
      </c>
      <c r="AB4" s="15" t="s">
        <v>48</v>
      </c>
      <c r="AC4" s="16">
        <v>46311</v>
      </c>
      <c r="AD4" s="14"/>
      <c r="AE4" s="17"/>
      <c r="AF4" s="17"/>
      <c r="AG4" s="19" t="s">
        <v>59</v>
      </c>
      <c r="FG4" s="7" t="s">
        <v>60</v>
      </c>
    </row>
    <row r="5" spans="1:163" ht="94.5" customHeight="1" x14ac:dyDescent="0.25">
      <c r="A5" s="8" t="s">
        <v>34</v>
      </c>
      <c r="B5" s="8" t="s">
        <v>35</v>
      </c>
      <c r="C5" s="8" t="s">
        <v>50</v>
      </c>
      <c r="D5" s="9" t="s">
        <v>61</v>
      </c>
      <c r="E5" s="10" t="s">
        <v>62</v>
      </c>
      <c r="F5" s="10" t="s">
        <v>63</v>
      </c>
      <c r="G5" s="11" t="s">
        <v>40</v>
      </c>
      <c r="H5" s="11" t="s">
        <v>64</v>
      </c>
      <c r="I5" s="12">
        <f t="shared" si="0"/>
        <v>60</v>
      </c>
      <c r="J5" s="11" t="str">
        <f t="shared" si="1"/>
        <v>Zona de riesgo extrema</v>
      </c>
      <c r="K5" s="10" t="str">
        <f t="shared" si="2"/>
        <v>Prevenir
Proteger
Transferir
Eliminar</v>
      </c>
      <c r="L5" s="13" t="s">
        <v>65</v>
      </c>
      <c r="M5" s="8" t="s">
        <v>56</v>
      </c>
      <c r="N5" s="8" t="s">
        <v>44</v>
      </c>
      <c r="O5" s="8" t="s">
        <v>44</v>
      </c>
      <c r="P5" s="8" t="s">
        <v>45</v>
      </c>
      <c r="Q5" s="8" t="s">
        <v>44</v>
      </c>
      <c r="R5" s="8" t="s">
        <v>44</v>
      </c>
      <c r="S5" s="8" t="s">
        <v>44</v>
      </c>
      <c r="T5" s="8">
        <f t="shared" si="3"/>
        <v>90</v>
      </c>
      <c r="U5" s="14" t="str">
        <f t="shared" si="4"/>
        <v>Baja 2 niveles de Probabilidad e impacto</v>
      </c>
      <c r="V5" s="11" t="s">
        <v>46</v>
      </c>
      <c r="W5" s="11" t="s">
        <v>54</v>
      </c>
      <c r="X5" s="12">
        <f t="shared" si="5"/>
        <v>5</v>
      </c>
      <c r="Y5" s="11" t="str">
        <f t="shared" si="6"/>
        <v>Zona de riesgo moderada</v>
      </c>
      <c r="Z5" s="10" t="str">
        <f t="shared" si="7"/>
        <v>Prevenir
Retener
Proteger</v>
      </c>
      <c r="AA5" s="13" t="s">
        <v>66</v>
      </c>
      <c r="AB5" s="15" t="s">
        <v>48</v>
      </c>
      <c r="AC5" s="16">
        <v>46311</v>
      </c>
      <c r="AD5" s="14"/>
      <c r="AE5" s="17"/>
      <c r="AF5" s="18"/>
      <c r="AG5" s="19"/>
      <c r="FG5" s="7" t="s">
        <v>67</v>
      </c>
    </row>
    <row r="6" spans="1:163" ht="85.5" customHeight="1" x14ac:dyDescent="0.25">
      <c r="A6" s="8" t="s">
        <v>34</v>
      </c>
      <c r="B6" s="8" t="s">
        <v>35</v>
      </c>
      <c r="C6" s="8" t="s">
        <v>68</v>
      </c>
      <c r="D6" s="9" t="s">
        <v>69</v>
      </c>
      <c r="E6" s="10" t="s">
        <v>70</v>
      </c>
      <c r="F6" s="10" t="s">
        <v>71</v>
      </c>
      <c r="G6" s="11" t="s">
        <v>40</v>
      </c>
      <c r="H6" s="11" t="s">
        <v>41</v>
      </c>
      <c r="I6" s="12">
        <f t="shared" si="0"/>
        <v>30</v>
      </c>
      <c r="J6" s="11" t="str">
        <f t="shared" si="1"/>
        <v>Zona de riesgo extrema</v>
      </c>
      <c r="K6" s="10" t="str">
        <f t="shared" si="2"/>
        <v>Prevenir
Proteger
Transferir
Eliminar</v>
      </c>
      <c r="L6" s="13" t="s">
        <v>666</v>
      </c>
      <c r="M6" s="8" t="s">
        <v>56</v>
      </c>
      <c r="N6" s="8" t="s">
        <v>44</v>
      </c>
      <c r="O6" s="8" t="s">
        <v>44</v>
      </c>
      <c r="P6" s="8" t="s">
        <v>45</v>
      </c>
      <c r="Q6" s="8" t="s">
        <v>44</v>
      </c>
      <c r="R6" s="8" t="s">
        <v>44</v>
      </c>
      <c r="S6" s="8" t="s">
        <v>44</v>
      </c>
      <c r="T6" s="8">
        <f t="shared" si="3"/>
        <v>90</v>
      </c>
      <c r="U6" s="14" t="str">
        <f t="shared" si="4"/>
        <v>Baja 2 niveles de Probabilidad e impacto</v>
      </c>
      <c r="V6" s="11" t="s">
        <v>46</v>
      </c>
      <c r="W6" s="11" t="s">
        <v>72</v>
      </c>
      <c r="X6" s="12">
        <f t="shared" si="5"/>
        <v>2.5</v>
      </c>
      <c r="Y6" s="11" t="str">
        <f t="shared" si="6"/>
        <v>Zona de riesgo baja</v>
      </c>
      <c r="Z6" s="10" t="str">
        <f t="shared" si="7"/>
        <v>Aceptar</v>
      </c>
      <c r="AA6" s="13" t="s">
        <v>73</v>
      </c>
      <c r="AB6" s="15" t="s">
        <v>48</v>
      </c>
      <c r="AC6" s="16">
        <v>46311</v>
      </c>
      <c r="AD6" s="14"/>
      <c r="AE6" s="17"/>
      <c r="AF6" s="18"/>
      <c r="AG6" s="19"/>
      <c r="FG6" s="7" t="s">
        <v>74</v>
      </c>
    </row>
    <row r="7" spans="1:163" ht="57" customHeight="1" x14ac:dyDescent="0.25">
      <c r="A7" s="8" t="s">
        <v>34</v>
      </c>
      <c r="B7" s="8" t="s">
        <v>35</v>
      </c>
      <c r="C7" s="8" t="s">
        <v>60</v>
      </c>
      <c r="D7" s="9" t="s">
        <v>75</v>
      </c>
      <c r="E7" s="10" t="s">
        <v>76</v>
      </c>
      <c r="F7" s="10" t="s">
        <v>77</v>
      </c>
      <c r="G7" s="11" t="s">
        <v>40</v>
      </c>
      <c r="H7" s="11" t="s">
        <v>54</v>
      </c>
      <c r="I7" s="12">
        <f t="shared" si="0"/>
        <v>15</v>
      </c>
      <c r="J7" s="11" t="str">
        <f t="shared" si="1"/>
        <v>Zona de riesgo alta</v>
      </c>
      <c r="K7" s="10" t="str">
        <f t="shared" si="2"/>
        <v>Prevenir
Proteger
Transferir</v>
      </c>
      <c r="L7" s="13" t="s">
        <v>78</v>
      </c>
      <c r="M7" s="8" t="s">
        <v>56</v>
      </c>
      <c r="N7" s="8" t="s">
        <v>44</v>
      </c>
      <c r="O7" s="8" t="s">
        <v>44</v>
      </c>
      <c r="P7" s="8" t="s">
        <v>45</v>
      </c>
      <c r="Q7" s="8" t="s">
        <v>44</v>
      </c>
      <c r="R7" s="8" t="s">
        <v>44</v>
      </c>
      <c r="S7" s="8" t="s">
        <v>44</v>
      </c>
      <c r="T7" s="8">
        <f t="shared" si="3"/>
        <v>90</v>
      </c>
      <c r="U7" s="14" t="str">
        <f t="shared" si="4"/>
        <v>Baja 2 niveles de Probabilidad e impacto</v>
      </c>
      <c r="V7" s="11" t="s">
        <v>46</v>
      </c>
      <c r="W7" s="11" t="s">
        <v>57</v>
      </c>
      <c r="X7" s="12">
        <f t="shared" si="5"/>
        <v>1.25</v>
      </c>
      <c r="Y7" s="11" t="str">
        <f t="shared" si="6"/>
        <v>Zona de riesgo baja</v>
      </c>
      <c r="Z7" s="10" t="str">
        <f t="shared" si="7"/>
        <v>Aceptar</v>
      </c>
      <c r="AA7" s="13" t="s">
        <v>79</v>
      </c>
      <c r="AB7" s="15" t="s">
        <v>48</v>
      </c>
      <c r="AC7" s="16">
        <v>46311</v>
      </c>
      <c r="AD7" s="14"/>
      <c r="AE7" s="17"/>
      <c r="AF7" s="18"/>
      <c r="AG7" s="19" t="s">
        <v>80</v>
      </c>
      <c r="FG7" s="7" t="s">
        <v>68</v>
      </c>
    </row>
    <row r="8" spans="1:163" ht="85.5" customHeight="1" x14ac:dyDescent="0.25">
      <c r="A8" s="8" t="s">
        <v>81</v>
      </c>
      <c r="B8" s="8" t="s">
        <v>82</v>
      </c>
      <c r="C8" s="8" t="s">
        <v>68</v>
      </c>
      <c r="D8" s="9" t="s">
        <v>83</v>
      </c>
      <c r="E8" s="10" t="s">
        <v>84</v>
      </c>
      <c r="F8" s="20" t="s">
        <v>85</v>
      </c>
      <c r="G8" s="11" t="s">
        <v>86</v>
      </c>
      <c r="H8" s="11" t="s">
        <v>41</v>
      </c>
      <c r="I8" s="12">
        <f t="shared" si="0"/>
        <v>40</v>
      </c>
      <c r="J8" s="11" t="str">
        <f t="shared" si="1"/>
        <v>Zona de riesgo extrema</v>
      </c>
      <c r="K8" s="10" t="str">
        <f t="shared" si="2"/>
        <v>Prevenir
Proteger
Transferir
Eliminar</v>
      </c>
      <c r="L8" s="21" t="s">
        <v>87</v>
      </c>
      <c r="M8" s="8" t="s">
        <v>56</v>
      </c>
      <c r="N8" s="8" t="s">
        <v>44</v>
      </c>
      <c r="O8" s="8" t="s">
        <v>44</v>
      </c>
      <c r="P8" s="8" t="s">
        <v>45</v>
      </c>
      <c r="Q8" s="8" t="s">
        <v>44</v>
      </c>
      <c r="R8" s="8" t="s">
        <v>44</v>
      </c>
      <c r="S8" s="8" t="s">
        <v>44</v>
      </c>
      <c r="T8" s="8">
        <f t="shared" si="3"/>
        <v>90</v>
      </c>
      <c r="U8" s="14" t="str">
        <f t="shared" si="4"/>
        <v>Baja 2 niveles de Probabilidad e impacto</v>
      </c>
      <c r="V8" s="11" t="s">
        <v>40</v>
      </c>
      <c r="W8" s="11" t="s">
        <v>41</v>
      </c>
      <c r="X8" s="12">
        <f t="shared" si="5"/>
        <v>30</v>
      </c>
      <c r="Y8" s="11" t="str">
        <f t="shared" si="6"/>
        <v>Zona de riesgo alta</v>
      </c>
      <c r="Z8" s="10" t="str">
        <f t="shared" si="7"/>
        <v>Prevenir
Proteger
Transferir</v>
      </c>
      <c r="AA8" s="21" t="s">
        <v>88</v>
      </c>
      <c r="AB8" s="15" t="s">
        <v>89</v>
      </c>
      <c r="AC8" s="16" t="s">
        <v>665</v>
      </c>
      <c r="AD8" s="15"/>
      <c r="AE8" s="17"/>
      <c r="AF8" s="18"/>
      <c r="AG8" s="19"/>
      <c r="FG8" s="7" t="s">
        <v>90</v>
      </c>
    </row>
    <row r="9" spans="1:163" ht="85.5" customHeight="1" x14ac:dyDescent="0.25">
      <c r="A9" s="8" t="s">
        <v>81</v>
      </c>
      <c r="B9" s="8" t="s">
        <v>82</v>
      </c>
      <c r="C9" s="8" t="s">
        <v>60</v>
      </c>
      <c r="D9" s="9" t="s">
        <v>91</v>
      </c>
      <c r="E9" s="10" t="s">
        <v>92</v>
      </c>
      <c r="F9" s="10" t="s">
        <v>93</v>
      </c>
      <c r="G9" s="11" t="s">
        <v>86</v>
      </c>
      <c r="H9" s="11" t="s">
        <v>54</v>
      </c>
      <c r="I9" s="12">
        <f t="shared" si="0"/>
        <v>20</v>
      </c>
      <c r="J9" s="11" t="str">
        <f t="shared" si="1"/>
        <v>Zona de riesgo alta</v>
      </c>
      <c r="K9" s="10" t="str">
        <f t="shared" si="2"/>
        <v>Prevenir
Proteger
Transferir</v>
      </c>
      <c r="L9" s="13" t="s">
        <v>94</v>
      </c>
      <c r="M9" s="8" t="s">
        <v>56</v>
      </c>
      <c r="N9" s="8" t="s">
        <v>44</v>
      </c>
      <c r="O9" s="8" t="s">
        <v>44</v>
      </c>
      <c r="P9" s="8" t="s">
        <v>45</v>
      </c>
      <c r="Q9" s="8" t="s">
        <v>44</v>
      </c>
      <c r="R9" s="8" t="s">
        <v>44</v>
      </c>
      <c r="S9" s="8" t="s">
        <v>44</v>
      </c>
      <c r="T9" s="8">
        <f t="shared" si="3"/>
        <v>90</v>
      </c>
      <c r="U9" s="14" t="str">
        <f t="shared" si="4"/>
        <v>Baja 2 niveles de Probabilidad e impacto</v>
      </c>
      <c r="V9" s="11" t="s">
        <v>40</v>
      </c>
      <c r="W9" s="11" t="s">
        <v>54</v>
      </c>
      <c r="X9" s="12">
        <f t="shared" si="5"/>
        <v>15</v>
      </c>
      <c r="Y9" s="11" t="str">
        <f t="shared" si="6"/>
        <v>Zona de riesgo alta</v>
      </c>
      <c r="Z9" s="10" t="str">
        <f t="shared" si="7"/>
        <v>Prevenir
Proteger
Transferir</v>
      </c>
      <c r="AA9" s="13" t="s">
        <v>95</v>
      </c>
      <c r="AB9" s="15" t="s">
        <v>89</v>
      </c>
      <c r="AC9" s="16" t="s">
        <v>665</v>
      </c>
      <c r="AD9" s="15"/>
      <c r="AE9" s="17"/>
      <c r="AF9" s="18"/>
      <c r="AG9" s="19"/>
      <c r="FG9" s="7" t="s">
        <v>96</v>
      </c>
    </row>
    <row r="10" spans="1:163" ht="171" customHeight="1" x14ac:dyDescent="0.25">
      <c r="A10" s="8" t="s">
        <v>81</v>
      </c>
      <c r="B10" s="8" t="s">
        <v>82</v>
      </c>
      <c r="C10" s="8" t="s">
        <v>97</v>
      </c>
      <c r="D10" s="9" t="s">
        <v>98</v>
      </c>
      <c r="E10" s="10" t="s">
        <v>99</v>
      </c>
      <c r="F10" s="20" t="s">
        <v>100</v>
      </c>
      <c r="G10" s="11" t="s">
        <v>101</v>
      </c>
      <c r="H10" s="11" t="s">
        <v>41</v>
      </c>
      <c r="I10" s="12">
        <f t="shared" si="0"/>
        <v>50</v>
      </c>
      <c r="J10" s="11" t="str">
        <f t="shared" si="1"/>
        <v>Zona de riesgo extrema</v>
      </c>
      <c r="K10" s="10" t="str">
        <f t="shared" si="2"/>
        <v>Prevenir
Proteger
Transferir
Eliminar</v>
      </c>
      <c r="L10" s="21" t="s">
        <v>102</v>
      </c>
      <c r="M10" s="8" t="s">
        <v>56</v>
      </c>
      <c r="N10" s="8" t="s">
        <v>44</v>
      </c>
      <c r="O10" s="8" t="s">
        <v>44</v>
      </c>
      <c r="P10" s="8" t="s">
        <v>103</v>
      </c>
      <c r="Q10" s="8" t="s">
        <v>44</v>
      </c>
      <c r="R10" s="8" t="s">
        <v>44</v>
      </c>
      <c r="S10" s="8" t="s">
        <v>44</v>
      </c>
      <c r="T10" s="8">
        <f t="shared" si="3"/>
        <v>100</v>
      </c>
      <c r="U10" s="14" t="str">
        <f t="shared" si="4"/>
        <v>Baja 2 niveles de Probabilidad e impacto</v>
      </c>
      <c r="V10" s="11" t="s">
        <v>40</v>
      </c>
      <c r="W10" s="11" t="s">
        <v>41</v>
      </c>
      <c r="X10" s="12">
        <f t="shared" si="5"/>
        <v>30</v>
      </c>
      <c r="Y10" s="11" t="str">
        <f t="shared" si="6"/>
        <v>Zona de riesgo alta</v>
      </c>
      <c r="Z10" s="10" t="str">
        <f t="shared" si="7"/>
        <v>Prevenir
Proteger
Transferir</v>
      </c>
      <c r="AA10" s="13" t="s">
        <v>104</v>
      </c>
      <c r="AB10" s="15" t="s">
        <v>89</v>
      </c>
      <c r="AC10" s="16">
        <v>46387</v>
      </c>
      <c r="AD10" s="15"/>
      <c r="AE10" s="17"/>
      <c r="AF10" s="18"/>
      <c r="AG10" s="19"/>
      <c r="FG10" s="7" t="s">
        <v>36</v>
      </c>
    </row>
    <row r="11" spans="1:163" ht="128.25" customHeight="1" x14ac:dyDescent="0.25">
      <c r="A11" s="8" t="s">
        <v>81</v>
      </c>
      <c r="B11" s="8" t="s">
        <v>82</v>
      </c>
      <c r="C11" s="8" t="s">
        <v>97</v>
      </c>
      <c r="D11" s="9" t="s">
        <v>105</v>
      </c>
      <c r="E11" s="10" t="s">
        <v>106</v>
      </c>
      <c r="F11" s="10" t="s">
        <v>107</v>
      </c>
      <c r="G11" s="11" t="s">
        <v>86</v>
      </c>
      <c r="H11" s="11" t="s">
        <v>54</v>
      </c>
      <c r="I11" s="12">
        <f t="shared" si="0"/>
        <v>20</v>
      </c>
      <c r="J11" s="11" t="str">
        <f t="shared" si="1"/>
        <v>Zona de riesgo alta</v>
      </c>
      <c r="K11" s="10" t="str">
        <f t="shared" si="2"/>
        <v>Prevenir
Proteger
Transferir</v>
      </c>
      <c r="L11" s="13" t="s">
        <v>108</v>
      </c>
      <c r="M11" s="8" t="s">
        <v>56</v>
      </c>
      <c r="N11" s="8" t="s">
        <v>44</v>
      </c>
      <c r="O11" s="8" t="s">
        <v>44</v>
      </c>
      <c r="P11" s="8" t="s">
        <v>45</v>
      </c>
      <c r="Q11" s="8" t="s">
        <v>44</v>
      </c>
      <c r="R11" s="8" t="s">
        <v>44</v>
      </c>
      <c r="S11" s="8" t="s">
        <v>44</v>
      </c>
      <c r="T11" s="8">
        <f t="shared" si="3"/>
        <v>90</v>
      </c>
      <c r="U11" s="14" t="str">
        <f t="shared" si="4"/>
        <v>Baja 2 niveles de Probabilidad e impacto</v>
      </c>
      <c r="V11" s="11" t="s">
        <v>40</v>
      </c>
      <c r="W11" s="11" t="s">
        <v>54</v>
      </c>
      <c r="X11" s="12">
        <f t="shared" si="5"/>
        <v>15</v>
      </c>
      <c r="Y11" s="11" t="str">
        <f t="shared" si="6"/>
        <v>Zona de riesgo alta</v>
      </c>
      <c r="Z11" s="10" t="str">
        <f t="shared" si="7"/>
        <v>Prevenir
Proteger
Transferir</v>
      </c>
      <c r="AA11" s="13" t="s">
        <v>109</v>
      </c>
      <c r="AB11" s="15" t="s">
        <v>89</v>
      </c>
      <c r="AC11" s="16" t="s">
        <v>665</v>
      </c>
      <c r="AD11" s="15"/>
      <c r="AE11" s="17"/>
      <c r="AF11" s="18"/>
      <c r="AG11" s="19"/>
      <c r="FG11" s="7" t="s">
        <v>110</v>
      </c>
    </row>
    <row r="12" spans="1:163" ht="99.75" customHeight="1" x14ac:dyDescent="0.25">
      <c r="A12" s="8" t="s">
        <v>81</v>
      </c>
      <c r="B12" s="8" t="s">
        <v>82</v>
      </c>
      <c r="C12" s="8" t="s">
        <v>67</v>
      </c>
      <c r="D12" s="9" t="s">
        <v>111</v>
      </c>
      <c r="E12" s="10" t="s">
        <v>112</v>
      </c>
      <c r="F12" s="10" t="s">
        <v>113</v>
      </c>
      <c r="G12" s="11" t="s">
        <v>86</v>
      </c>
      <c r="H12" s="11" t="s">
        <v>41</v>
      </c>
      <c r="I12" s="12">
        <f t="shared" si="0"/>
        <v>40</v>
      </c>
      <c r="J12" s="11" t="str">
        <f t="shared" si="1"/>
        <v>Zona de riesgo extrema</v>
      </c>
      <c r="K12" s="10" t="str">
        <f t="shared" si="2"/>
        <v>Prevenir
Proteger
Transferir
Eliminar</v>
      </c>
      <c r="L12" s="13" t="s">
        <v>114</v>
      </c>
      <c r="M12" s="8" t="s">
        <v>56</v>
      </c>
      <c r="N12" s="8" t="s">
        <v>44</v>
      </c>
      <c r="O12" s="8" t="s">
        <v>44</v>
      </c>
      <c r="P12" s="8" t="s">
        <v>45</v>
      </c>
      <c r="Q12" s="8" t="s">
        <v>44</v>
      </c>
      <c r="R12" s="8" t="s">
        <v>44</v>
      </c>
      <c r="S12" s="8" t="s">
        <v>44</v>
      </c>
      <c r="T12" s="8">
        <f t="shared" si="3"/>
        <v>90</v>
      </c>
      <c r="U12" s="14" t="str">
        <f t="shared" si="4"/>
        <v>Baja 2 niveles de Probabilidad e impacto</v>
      </c>
      <c r="V12" s="11" t="s">
        <v>40</v>
      </c>
      <c r="W12" s="11" t="s">
        <v>41</v>
      </c>
      <c r="X12" s="12">
        <f t="shared" si="5"/>
        <v>30</v>
      </c>
      <c r="Y12" s="11" t="str">
        <f t="shared" si="6"/>
        <v>Zona de riesgo alta</v>
      </c>
      <c r="Z12" s="10" t="str">
        <f t="shared" si="7"/>
        <v>Prevenir
Proteger
Transferir</v>
      </c>
      <c r="AA12" s="13" t="s">
        <v>115</v>
      </c>
      <c r="AB12" s="15" t="s">
        <v>89</v>
      </c>
      <c r="AC12" s="16" t="s">
        <v>665</v>
      </c>
      <c r="AD12" s="15"/>
      <c r="AE12" s="17"/>
      <c r="AF12" s="18"/>
      <c r="AG12" s="19"/>
      <c r="FG12" s="7" t="s">
        <v>116</v>
      </c>
    </row>
    <row r="13" spans="1:163" ht="128.25" customHeight="1" x14ac:dyDescent="0.25">
      <c r="A13" s="8" t="s">
        <v>117</v>
      </c>
      <c r="B13" s="8" t="s">
        <v>118</v>
      </c>
      <c r="C13" s="8" t="s">
        <v>74</v>
      </c>
      <c r="D13" s="9" t="s">
        <v>119</v>
      </c>
      <c r="E13" s="10" t="s">
        <v>120</v>
      </c>
      <c r="F13" s="10" t="s">
        <v>121</v>
      </c>
      <c r="G13" s="11" t="s">
        <v>122</v>
      </c>
      <c r="H13" s="11" t="s">
        <v>64</v>
      </c>
      <c r="I13" s="12">
        <f t="shared" si="0"/>
        <v>40</v>
      </c>
      <c r="J13" s="11" t="str">
        <f t="shared" si="1"/>
        <v>Zona de riesgo extrema</v>
      </c>
      <c r="K13" s="10" t="str">
        <f t="shared" si="2"/>
        <v>Prevenir
Proteger
Transferir
Eliminar</v>
      </c>
      <c r="L13" s="13" t="s">
        <v>123</v>
      </c>
      <c r="M13" s="8" t="s">
        <v>56</v>
      </c>
      <c r="N13" s="8" t="s">
        <v>44</v>
      </c>
      <c r="O13" s="8" t="s">
        <v>44</v>
      </c>
      <c r="P13" s="8" t="s">
        <v>45</v>
      </c>
      <c r="Q13" s="8" t="s">
        <v>44</v>
      </c>
      <c r="R13" s="8" t="s">
        <v>44</v>
      </c>
      <c r="S13" s="8" t="s">
        <v>44</v>
      </c>
      <c r="T13" s="8">
        <f t="shared" si="3"/>
        <v>90</v>
      </c>
      <c r="U13" s="14" t="str">
        <f t="shared" si="4"/>
        <v>Baja 2 niveles de Probabilidad e impacto</v>
      </c>
      <c r="V13" s="11" t="s">
        <v>46</v>
      </c>
      <c r="W13" s="11" t="s">
        <v>41</v>
      </c>
      <c r="X13" s="12">
        <f t="shared" si="5"/>
        <v>10</v>
      </c>
      <c r="Y13" s="11" t="str">
        <f t="shared" si="6"/>
        <v>Zona de riesgo alta</v>
      </c>
      <c r="Z13" s="10" t="str">
        <f t="shared" si="7"/>
        <v>Prevenir
Proteger
Transferir</v>
      </c>
      <c r="AA13" s="13" t="s">
        <v>124</v>
      </c>
      <c r="AB13" s="15" t="s">
        <v>125</v>
      </c>
      <c r="AC13" s="16">
        <v>46311</v>
      </c>
      <c r="AD13" s="15"/>
      <c r="AE13" s="17"/>
      <c r="AF13" s="18"/>
      <c r="AG13" s="19" t="s">
        <v>126</v>
      </c>
      <c r="FG13" s="7" t="s">
        <v>127</v>
      </c>
    </row>
    <row r="14" spans="1:163" ht="57" customHeight="1" x14ac:dyDescent="0.25">
      <c r="A14" s="8" t="s">
        <v>128</v>
      </c>
      <c r="B14" s="8" t="s">
        <v>129</v>
      </c>
      <c r="C14" s="8" t="s">
        <v>60</v>
      </c>
      <c r="D14" s="9" t="s">
        <v>130</v>
      </c>
      <c r="E14" s="10" t="s">
        <v>131</v>
      </c>
      <c r="F14" s="10" t="s">
        <v>132</v>
      </c>
      <c r="G14" s="11" t="s">
        <v>46</v>
      </c>
      <c r="H14" s="11" t="s">
        <v>54</v>
      </c>
      <c r="I14" s="12">
        <f t="shared" si="0"/>
        <v>5</v>
      </c>
      <c r="J14" s="11" t="str">
        <f t="shared" si="1"/>
        <v>Zona de riesgo moderada</v>
      </c>
      <c r="K14" s="10" t="str">
        <f t="shared" si="2"/>
        <v>Prevenir
Retener
Proteger</v>
      </c>
      <c r="L14" s="13" t="s">
        <v>133</v>
      </c>
      <c r="M14" s="8" t="s">
        <v>43</v>
      </c>
      <c r="N14" s="8" t="s">
        <v>44</v>
      </c>
      <c r="O14" s="8" t="s">
        <v>44</v>
      </c>
      <c r="P14" s="8" t="s">
        <v>45</v>
      </c>
      <c r="Q14" s="8" t="s">
        <v>44</v>
      </c>
      <c r="R14" s="8" t="s">
        <v>44</v>
      </c>
      <c r="S14" s="8" t="s">
        <v>44</v>
      </c>
      <c r="T14" s="8">
        <f t="shared" si="3"/>
        <v>90</v>
      </c>
      <c r="U14" s="14" t="str">
        <f t="shared" si="4"/>
        <v>Baja 2 niveles de Probabilidad</v>
      </c>
      <c r="V14" s="11" t="s">
        <v>46</v>
      </c>
      <c r="W14" s="11" t="s">
        <v>57</v>
      </c>
      <c r="X14" s="12">
        <f t="shared" si="5"/>
        <v>1.25</v>
      </c>
      <c r="Y14" s="11" t="str">
        <f t="shared" si="6"/>
        <v>Zona de riesgo baja</v>
      </c>
      <c r="Z14" s="10" t="str">
        <f t="shared" si="7"/>
        <v>Aceptar</v>
      </c>
      <c r="AA14" s="13" t="s">
        <v>134</v>
      </c>
      <c r="AB14" s="22"/>
      <c r="AC14" s="16">
        <v>46332</v>
      </c>
      <c r="AD14" s="15"/>
      <c r="AE14" s="17"/>
      <c r="AF14" s="18"/>
      <c r="AG14" s="25" t="s">
        <v>135</v>
      </c>
      <c r="FG14" s="7" t="s">
        <v>136</v>
      </c>
    </row>
    <row r="15" spans="1:163" ht="94.5" customHeight="1" x14ac:dyDescent="0.25">
      <c r="A15" s="8" t="s">
        <v>128</v>
      </c>
      <c r="B15" s="8" t="s">
        <v>129</v>
      </c>
      <c r="C15" s="8" t="s">
        <v>74</v>
      </c>
      <c r="D15" s="9" t="s">
        <v>137</v>
      </c>
      <c r="E15" s="10" t="s">
        <v>138</v>
      </c>
      <c r="F15" s="10" t="s">
        <v>132</v>
      </c>
      <c r="G15" s="11" t="s">
        <v>40</v>
      </c>
      <c r="H15" s="11" t="s">
        <v>41</v>
      </c>
      <c r="I15" s="12">
        <f t="shared" si="0"/>
        <v>30</v>
      </c>
      <c r="J15" s="11" t="str">
        <f t="shared" si="1"/>
        <v>Zona de riesgo extrema</v>
      </c>
      <c r="K15" s="10" t="str">
        <f t="shared" si="2"/>
        <v>Prevenir
Proteger
Transferir
Eliminar</v>
      </c>
      <c r="L15" s="13" t="s">
        <v>139</v>
      </c>
      <c r="M15" s="8" t="s">
        <v>43</v>
      </c>
      <c r="N15" s="8" t="s">
        <v>44</v>
      </c>
      <c r="O15" s="8" t="s">
        <v>44</v>
      </c>
      <c r="P15" s="8" t="s">
        <v>45</v>
      </c>
      <c r="Q15" s="8" t="s">
        <v>44</v>
      </c>
      <c r="R15" s="8" t="s">
        <v>44</v>
      </c>
      <c r="S15" s="8" t="s">
        <v>44</v>
      </c>
      <c r="T15" s="8">
        <f t="shared" si="3"/>
        <v>90</v>
      </c>
      <c r="U15" s="14" t="str">
        <f t="shared" si="4"/>
        <v>Baja 2 niveles de Probabilidad</v>
      </c>
      <c r="V15" s="11" t="s">
        <v>46</v>
      </c>
      <c r="W15" s="11" t="s">
        <v>41</v>
      </c>
      <c r="X15" s="12">
        <f t="shared" si="5"/>
        <v>10</v>
      </c>
      <c r="Y15" s="11" t="str">
        <f t="shared" si="6"/>
        <v>Zona de riesgo alta</v>
      </c>
      <c r="Z15" s="10" t="str">
        <f t="shared" si="7"/>
        <v>Prevenir
Proteger
Transferir</v>
      </c>
      <c r="AA15" s="13" t="s">
        <v>134</v>
      </c>
      <c r="AB15" s="15" t="s">
        <v>140</v>
      </c>
      <c r="AC15" s="16">
        <v>46332</v>
      </c>
      <c r="AD15" s="15"/>
      <c r="AE15" s="17"/>
      <c r="AF15" s="18"/>
      <c r="AG15" s="25" t="s">
        <v>141</v>
      </c>
      <c r="FG15" s="7" t="s">
        <v>142</v>
      </c>
    </row>
    <row r="16" spans="1:163" ht="84.75" customHeight="1" x14ac:dyDescent="0.25">
      <c r="A16" s="8" t="s">
        <v>128</v>
      </c>
      <c r="B16" s="8" t="s">
        <v>129</v>
      </c>
      <c r="C16" s="8" t="s">
        <v>60</v>
      </c>
      <c r="D16" s="9" t="s">
        <v>143</v>
      </c>
      <c r="E16" s="10" t="s">
        <v>144</v>
      </c>
      <c r="F16" s="10" t="s">
        <v>145</v>
      </c>
      <c r="G16" s="11" t="s">
        <v>40</v>
      </c>
      <c r="H16" s="11" t="s">
        <v>57</v>
      </c>
      <c r="I16" s="12">
        <f t="shared" si="0"/>
        <v>3.75</v>
      </c>
      <c r="J16" s="11" t="str">
        <f t="shared" si="1"/>
        <v>Zona de riesgo baja</v>
      </c>
      <c r="K16" s="10" t="str">
        <f t="shared" si="2"/>
        <v>Aceptar</v>
      </c>
      <c r="L16" s="13" t="s">
        <v>146</v>
      </c>
      <c r="M16" s="8" t="s">
        <v>43</v>
      </c>
      <c r="N16" s="8" t="s">
        <v>44</v>
      </c>
      <c r="O16" s="8" t="s">
        <v>44</v>
      </c>
      <c r="P16" s="8" t="s">
        <v>45</v>
      </c>
      <c r="Q16" s="8" t="s">
        <v>44</v>
      </c>
      <c r="R16" s="8" t="s">
        <v>44</v>
      </c>
      <c r="S16" s="8" t="s">
        <v>44</v>
      </c>
      <c r="T16" s="8">
        <f t="shared" si="3"/>
        <v>90</v>
      </c>
      <c r="U16" s="14" t="str">
        <f t="shared" si="4"/>
        <v>Baja 2 niveles de Probabilidad</v>
      </c>
      <c r="V16" s="11" t="s">
        <v>122</v>
      </c>
      <c r="W16" s="11" t="s">
        <v>41</v>
      </c>
      <c r="X16" s="12">
        <f t="shared" si="5"/>
        <v>20</v>
      </c>
      <c r="Y16" s="11" t="str">
        <f t="shared" si="6"/>
        <v>Zona de riesgo alta</v>
      </c>
      <c r="Z16" s="10" t="str">
        <f t="shared" si="7"/>
        <v>Prevenir
Proteger
Transferir</v>
      </c>
      <c r="AA16" s="13" t="s">
        <v>134</v>
      </c>
      <c r="AB16" s="15" t="s">
        <v>140</v>
      </c>
      <c r="AC16" s="16">
        <v>46332</v>
      </c>
      <c r="AD16" s="15"/>
      <c r="AE16" s="17"/>
      <c r="AF16" s="18"/>
      <c r="AG16" s="25" t="s">
        <v>141</v>
      </c>
      <c r="FG16" s="7" t="s">
        <v>147</v>
      </c>
    </row>
    <row r="17" spans="1:33" ht="57" customHeight="1" x14ac:dyDescent="0.25">
      <c r="A17" s="8" t="s">
        <v>128</v>
      </c>
      <c r="B17" s="8" t="s">
        <v>148</v>
      </c>
      <c r="C17" s="8" t="s">
        <v>74</v>
      </c>
      <c r="D17" s="9" t="s">
        <v>149</v>
      </c>
      <c r="E17" s="10" t="s">
        <v>150</v>
      </c>
      <c r="F17" s="10" t="s">
        <v>132</v>
      </c>
      <c r="G17" s="11" t="s">
        <v>40</v>
      </c>
      <c r="H17" s="11" t="s">
        <v>54</v>
      </c>
      <c r="I17" s="12">
        <f t="shared" si="0"/>
        <v>15</v>
      </c>
      <c r="J17" s="11" t="str">
        <f t="shared" si="1"/>
        <v>Zona de riesgo alta</v>
      </c>
      <c r="K17" s="10" t="str">
        <f t="shared" si="2"/>
        <v>Prevenir
Proteger
Transferir</v>
      </c>
      <c r="L17" s="13" t="s">
        <v>151</v>
      </c>
      <c r="M17" s="8" t="s">
        <v>43</v>
      </c>
      <c r="N17" s="8" t="s">
        <v>44</v>
      </c>
      <c r="O17" s="8" t="s">
        <v>44</v>
      </c>
      <c r="P17" s="8" t="s">
        <v>45</v>
      </c>
      <c r="Q17" s="8" t="s">
        <v>44</v>
      </c>
      <c r="R17" s="8" t="s">
        <v>44</v>
      </c>
      <c r="S17" s="8" t="s">
        <v>44</v>
      </c>
      <c r="T17" s="8">
        <f t="shared" si="3"/>
        <v>90</v>
      </c>
      <c r="U17" s="14" t="str">
        <f t="shared" si="4"/>
        <v>Baja 2 niveles de Probabilidad</v>
      </c>
      <c r="V17" s="11" t="s">
        <v>40</v>
      </c>
      <c r="W17" s="11" t="s">
        <v>54</v>
      </c>
      <c r="X17" s="12">
        <f t="shared" si="5"/>
        <v>15</v>
      </c>
      <c r="Y17" s="11" t="str">
        <f t="shared" si="6"/>
        <v>Zona de riesgo alta</v>
      </c>
      <c r="Z17" s="10" t="str">
        <f t="shared" si="7"/>
        <v>Prevenir
Proteger
Transferir</v>
      </c>
      <c r="AA17" s="13" t="s">
        <v>134</v>
      </c>
      <c r="AB17" s="15" t="s">
        <v>140</v>
      </c>
      <c r="AC17" s="16">
        <v>46332</v>
      </c>
      <c r="AD17" s="15"/>
      <c r="AE17" s="17"/>
      <c r="AF17" s="18"/>
      <c r="AG17" s="25" t="s">
        <v>152</v>
      </c>
    </row>
    <row r="18" spans="1:33" ht="72.75" customHeight="1" x14ac:dyDescent="0.25">
      <c r="A18" s="8" t="s">
        <v>128</v>
      </c>
      <c r="B18" s="8" t="s">
        <v>148</v>
      </c>
      <c r="C18" s="8" t="s">
        <v>60</v>
      </c>
      <c r="D18" s="9" t="s">
        <v>153</v>
      </c>
      <c r="E18" s="10" t="s">
        <v>154</v>
      </c>
      <c r="F18" s="10" t="s">
        <v>155</v>
      </c>
      <c r="G18" s="11" t="s">
        <v>40</v>
      </c>
      <c r="H18" s="11" t="s">
        <v>72</v>
      </c>
      <c r="I18" s="12">
        <f t="shared" si="0"/>
        <v>7.5</v>
      </c>
      <c r="J18" s="11" t="str">
        <f t="shared" si="1"/>
        <v>Zona de riesgo moderada</v>
      </c>
      <c r="K18" s="10" t="str">
        <f t="shared" si="2"/>
        <v>Prevenir
Retener
Proteger</v>
      </c>
      <c r="L18" s="13" t="s">
        <v>156</v>
      </c>
      <c r="M18" s="8" t="s">
        <v>43</v>
      </c>
      <c r="N18" s="8" t="s">
        <v>44</v>
      </c>
      <c r="O18" s="8" t="s">
        <v>44</v>
      </c>
      <c r="P18" s="8" t="s">
        <v>45</v>
      </c>
      <c r="Q18" s="8" t="s">
        <v>44</v>
      </c>
      <c r="R18" s="8" t="s">
        <v>44</v>
      </c>
      <c r="S18" s="8" t="s">
        <v>44</v>
      </c>
      <c r="T18" s="8">
        <f t="shared" si="3"/>
        <v>90</v>
      </c>
      <c r="U18" s="14" t="str">
        <f t="shared" si="4"/>
        <v>Baja 2 niveles de Probabilidad</v>
      </c>
      <c r="V18" s="11" t="s">
        <v>122</v>
      </c>
      <c r="W18" s="11" t="s">
        <v>72</v>
      </c>
      <c r="X18" s="12">
        <f t="shared" si="5"/>
        <v>5</v>
      </c>
      <c r="Y18" s="11" t="str">
        <f t="shared" si="6"/>
        <v>Zona de riesgo moderada</v>
      </c>
      <c r="Z18" s="10" t="str">
        <f t="shared" si="7"/>
        <v>Prevenir
Retener
Proteger</v>
      </c>
      <c r="AA18" s="13" t="s">
        <v>134</v>
      </c>
      <c r="AB18" s="15" t="s">
        <v>140</v>
      </c>
      <c r="AC18" s="16">
        <v>46332</v>
      </c>
      <c r="AD18" s="15"/>
      <c r="AE18" s="23"/>
      <c r="AF18" s="24"/>
      <c r="AG18" s="25" t="s">
        <v>141</v>
      </c>
    </row>
    <row r="19" spans="1:33" ht="57" customHeight="1" x14ac:dyDescent="0.25">
      <c r="A19" s="8" t="s">
        <v>128</v>
      </c>
      <c r="B19" s="8" t="s">
        <v>148</v>
      </c>
      <c r="C19" s="8" t="s">
        <v>60</v>
      </c>
      <c r="D19" s="9" t="s">
        <v>157</v>
      </c>
      <c r="E19" s="10" t="s">
        <v>158</v>
      </c>
      <c r="F19" s="10" t="s">
        <v>159</v>
      </c>
      <c r="G19" s="11" t="s">
        <v>46</v>
      </c>
      <c r="H19" s="11" t="s">
        <v>54</v>
      </c>
      <c r="I19" s="12">
        <f t="shared" si="0"/>
        <v>5</v>
      </c>
      <c r="J19" s="11" t="str">
        <f t="shared" si="1"/>
        <v>Zona de riesgo moderada</v>
      </c>
      <c r="K19" s="10" t="str">
        <f t="shared" si="2"/>
        <v>Prevenir
Retener
Proteger</v>
      </c>
      <c r="L19" s="13" t="s">
        <v>160</v>
      </c>
      <c r="M19" s="8" t="s">
        <v>161</v>
      </c>
      <c r="N19" s="8" t="s">
        <v>44</v>
      </c>
      <c r="O19" s="8" t="s">
        <v>44</v>
      </c>
      <c r="P19" s="8" t="s">
        <v>45</v>
      </c>
      <c r="Q19" s="8" t="s">
        <v>44</v>
      </c>
      <c r="R19" s="8" t="s">
        <v>44</v>
      </c>
      <c r="S19" s="8" t="s">
        <v>44</v>
      </c>
      <c r="T19" s="8">
        <f t="shared" si="3"/>
        <v>90</v>
      </c>
      <c r="U19" s="14" t="str">
        <f t="shared" si="4"/>
        <v>Baja 2 niveles de Impacto</v>
      </c>
      <c r="V19" s="11" t="s">
        <v>46</v>
      </c>
      <c r="W19" s="11" t="s">
        <v>72</v>
      </c>
      <c r="X19" s="12">
        <f t="shared" si="5"/>
        <v>2.5</v>
      </c>
      <c r="Y19" s="11" t="str">
        <f t="shared" si="6"/>
        <v>Zona de riesgo baja</v>
      </c>
      <c r="Z19" s="10" t="str">
        <f t="shared" si="7"/>
        <v>Aceptar</v>
      </c>
      <c r="AA19" s="13" t="s">
        <v>134</v>
      </c>
      <c r="AB19" s="15" t="s">
        <v>140</v>
      </c>
      <c r="AC19" s="16">
        <v>46332</v>
      </c>
      <c r="AD19" s="15"/>
      <c r="AE19" s="23"/>
      <c r="AF19" s="24"/>
      <c r="AG19" s="25" t="s">
        <v>152</v>
      </c>
    </row>
    <row r="20" spans="1:33" ht="57" customHeight="1" x14ac:dyDescent="0.25">
      <c r="A20" s="8" t="s">
        <v>128</v>
      </c>
      <c r="B20" s="8" t="s">
        <v>148</v>
      </c>
      <c r="C20" s="8" t="s">
        <v>60</v>
      </c>
      <c r="D20" s="9" t="s">
        <v>162</v>
      </c>
      <c r="E20" s="10" t="s">
        <v>163</v>
      </c>
      <c r="F20" s="10" t="s">
        <v>164</v>
      </c>
      <c r="G20" s="11" t="s">
        <v>40</v>
      </c>
      <c r="H20" s="11" t="s">
        <v>54</v>
      </c>
      <c r="I20" s="12">
        <f t="shared" si="0"/>
        <v>15</v>
      </c>
      <c r="J20" s="11" t="str">
        <f t="shared" si="1"/>
        <v>Zona de riesgo alta</v>
      </c>
      <c r="K20" s="10" t="str">
        <f t="shared" si="2"/>
        <v>Prevenir
Proteger
Transferir</v>
      </c>
      <c r="L20" s="13" t="s">
        <v>165</v>
      </c>
      <c r="M20" s="8" t="s">
        <v>56</v>
      </c>
      <c r="N20" s="8" t="s">
        <v>44</v>
      </c>
      <c r="O20" s="8" t="s">
        <v>44</v>
      </c>
      <c r="P20" s="8" t="s">
        <v>45</v>
      </c>
      <c r="Q20" s="8" t="s">
        <v>44</v>
      </c>
      <c r="R20" s="8" t="s">
        <v>44</v>
      </c>
      <c r="S20" s="8" t="s">
        <v>44</v>
      </c>
      <c r="T20" s="8">
        <f t="shared" si="3"/>
        <v>90</v>
      </c>
      <c r="U20" s="14" t="str">
        <f t="shared" si="4"/>
        <v>Baja 2 niveles de Probabilidad e impacto</v>
      </c>
      <c r="V20" s="11" t="s">
        <v>122</v>
      </c>
      <c r="W20" s="11" t="s">
        <v>72</v>
      </c>
      <c r="X20" s="12">
        <f t="shared" si="5"/>
        <v>5</v>
      </c>
      <c r="Y20" s="11" t="str">
        <f t="shared" si="6"/>
        <v>Zona de riesgo moderada</v>
      </c>
      <c r="Z20" s="10" t="str">
        <f t="shared" si="7"/>
        <v>Prevenir
Retener
Proteger</v>
      </c>
      <c r="AA20" s="13" t="s">
        <v>134</v>
      </c>
      <c r="AB20" s="15" t="s">
        <v>140</v>
      </c>
      <c r="AC20" s="16">
        <v>46332</v>
      </c>
      <c r="AD20" s="15"/>
      <c r="AE20" s="23"/>
      <c r="AF20" s="24"/>
      <c r="AG20" s="25" t="s">
        <v>165</v>
      </c>
    </row>
    <row r="21" spans="1:33" ht="85.5" customHeight="1" x14ac:dyDescent="0.25">
      <c r="A21" s="8" t="s">
        <v>128</v>
      </c>
      <c r="B21" s="8" t="s">
        <v>148</v>
      </c>
      <c r="C21" s="8" t="s">
        <v>60</v>
      </c>
      <c r="D21" s="9" t="s">
        <v>166</v>
      </c>
      <c r="E21" s="10" t="s">
        <v>167</v>
      </c>
      <c r="F21" s="10" t="s">
        <v>168</v>
      </c>
      <c r="G21" s="11" t="s">
        <v>40</v>
      </c>
      <c r="H21" s="11" t="s">
        <v>54</v>
      </c>
      <c r="I21" s="12">
        <f t="shared" si="0"/>
        <v>15</v>
      </c>
      <c r="J21" s="11" t="str">
        <f t="shared" si="1"/>
        <v>Zona de riesgo alta</v>
      </c>
      <c r="K21" s="10" t="str">
        <f t="shared" si="2"/>
        <v>Prevenir
Proteger
Transferir</v>
      </c>
      <c r="L21" s="13" t="s">
        <v>169</v>
      </c>
      <c r="M21" s="8" t="s">
        <v>43</v>
      </c>
      <c r="N21" s="8" t="s">
        <v>44</v>
      </c>
      <c r="O21" s="8" t="s">
        <v>44</v>
      </c>
      <c r="P21" s="8" t="s">
        <v>45</v>
      </c>
      <c r="Q21" s="8" t="s">
        <v>44</v>
      </c>
      <c r="R21" s="8" t="s">
        <v>44</v>
      </c>
      <c r="S21" s="8" t="s">
        <v>44</v>
      </c>
      <c r="T21" s="8">
        <f t="shared" si="3"/>
        <v>90</v>
      </c>
      <c r="U21" s="14" t="str">
        <f t="shared" si="4"/>
        <v>Baja 2 niveles de Probabilidad</v>
      </c>
      <c r="V21" s="11" t="s">
        <v>122</v>
      </c>
      <c r="W21" s="11" t="s">
        <v>54</v>
      </c>
      <c r="X21" s="12">
        <f t="shared" si="5"/>
        <v>10</v>
      </c>
      <c r="Y21" s="11" t="str">
        <f t="shared" si="6"/>
        <v>Zona de riesgo alta</v>
      </c>
      <c r="Z21" s="10" t="str">
        <f t="shared" si="7"/>
        <v>Prevenir
Proteger
Transferir</v>
      </c>
      <c r="AA21" s="13" t="s">
        <v>170</v>
      </c>
      <c r="AB21" s="15" t="s">
        <v>140</v>
      </c>
      <c r="AC21" s="16">
        <v>46332</v>
      </c>
      <c r="AD21" s="15"/>
      <c r="AE21" s="23"/>
      <c r="AF21" s="24"/>
      <c r="AG21" s="25" t="s">
        <v>141</v>
      </c>
    </row>
    <row r="22" spans="1:33" ht="57" customHeight="1" x14ac:dyDescent="0.25">
      <c r="A22" s="8" t="s">
        <v>128</v>
      </c>
      <c r="B22" s="8" t="s">
        <v>171</v>
      </c>
      <c r="C22" s="8" t="s">
        <v>60</v>
      </c>
      <c r="D22" s="9" t="s">
        <v>172</v>
      </c>
      <c r="E22" s="10" t="s">
        <v>173</v>
      </c>
      <c r="F22" s="10" t="s">
        <v>174</v>
      </c>
      <c r="G22" s="12" t="s">
        <v>46</v>
      </c>
      <c r="H22" s="12" t="s">
        <v>72</v>
      </c>
      <c r="I22" s="12">
        <f t="shared" si="0"/>
        <v>2.5</v>
      </c>
      <c r="J22" s="12" t="str">
        <f t="shared" si="1"/>
        <v>Zona de riesgo baja</v>
      </c>
      <c r="K22" s="10" t="str">
        <f t="shared" si="2"/>
        <v>Aceptar</v>
      </c>
      <c r="L22" s="13" t="s">
        <v>175</v>
      </c>
      <c r="M22" s="8" t="s">
        <v>43</v>
      </c>
      <c r="N22" s="8" t="s">
        <v>44</v>
      </c>
      <c r="O22" s="8" t="s">
        <v>44</v>
      </c>
      <c r="P22" s="8" t="s">
        <v>45</v>
      </c>
      <c r="Q22" s="8" t="s">
        <v>44</v>
      </c>
      <c r="R22" s="8" t="s">
        <v>44</v>
      </c>
      <c r="S22" s="8" t="s">
        <v>44</v>
      </c>
      <c r="T22" s="8">
        <f t="shared" si="3"/>
        <v>90</v>
      </c>
      <c r="U22" s="14" t="str">
        <f t="shared" si="4"/>
        <v>Baja 2 niveles de Probabilidad</v>
      </c>
      <c r="V22" s="12" t="s">
        <v>46</v>
      </c>
      <c r="W22" s="12" t="s">
        <v>41</v>
      </c>
      <c r="X22" s="12">
        <f t="shared" si="5"/>
        <v>10</v>
      </c>
      <c r="Y22" s="12" t="str">
        <f t="shared" si="6"/>
        <v>Zona de riesgo alta</v>
      </c>
      <c r="Z22" s="10" t="str">
        <f t="shared" si="7"/>
        <v>Prevenir
Proteger
Transferir</v>
      </c>
      <c r="AA22" s="13" t="s">
        <v>134</v>
      </c>
      <c r="AB22" s="15" t="s">
        <v>140</v>
      </c>
      <c r="AC22" s="16">
        <v>46332</v>
      </c>
      <c r="AD22" s="15"/>
      <c r="AE22" s="23"/>
      <c r="AF22" s="24"/>
      <c r="AG22" s="25" t="s">
        <v>176</v>
      </c>
    </row>
    <row r="23" spans="1:33" ht="57" customHeight="1" x14ac:dyDescent="0.25">
      <c r="A23" s="8" t="s">
        <v>128</v>
      </c>
      <c r="B23" s="8" t="s">
        <v>177</v>
      </c>
      <c r="C23" s="8" t="s">
        <v>74</v>
      </c>
      <c r="D23" s="9" t="s">
        <v>178</v>
      </c>
      <c r="E23" s="10" t="s">
        <v>179</v>
      </c>
      <c r="F23" s="10" t="s">
        <v>180</v>
      </c>
      <c r="G23" s="11" t="s">
        <v>46</v>
      </c>
      <c r="H23" s="11" t="s">
        <v>54</v>
      </c>
      <c r="I23" s="12">
        <f t="shared" si="0"/>
        <v>5</v>
      </c>
      <c r="J23" s="11" t="str">
        <f t="shared" si="1"/>
        <v>Zona de riesgo moderada</v>
      </c>
      <c r="K23" s="10" t="str">
        <f t="shared" si="2"/>
        <v>Prevenir
Retener
Proteger</v>
      </c>
      <c r="L23" s="13" t="s">
        <v>181</v>
      </c>
      <c r="M23" s="8" t="s">
        <v>43</v>
      </c>
      <c r="N23" s="8" t="s">
        <v>44</v>
      </c>
      <c r="O23" s="8" t="s">
        <v>44</v>
      </c>
      <c r="P23" s="8" t="s">
        <v>103</v>
      </c>
      <c r="Q23" s="8" t="s">
        <v>44</v>
      </c>
      <c r="R23" s="8" t="s">
        <v>44</v>
      </c>
      <c r="S23" s="8" t="s">
        <v>44</v>
      </c>
      <c r="T23" s="8">
        <f t="shared" si="3"/>
        <v>100</v>
      </c>
      <c r="U23" s="14" t="str">
        <f t="shared" si="4"/>
        <v>Baja 2 niveles de Probabilidad</v>
      </c>
      <c r="V23" s="11" t="s">
        <v>46</v>
      </c>
      <c r="W23" s="11" t="s">
        <v>41</v>
      </c>
      <c r="X23" s="12">
        <f t="shared" si="5"/>
        <v>10</v>
      </c>
      <c r="Y23" s="11" t="str">
        <f t="shared" si="6"/>
        <v>Zona de riesgo alta</v>
      </c>
      <c r="Z23" s="10" t="str">
        <f t="shared" si="7"/>
        <v>Prevenir
Proteger
Transferir</v>
      </c>
      <c r="AA23" s="13" t="s">
        <v>182</v>
      </c>
      <c r="AB23" s="15" t="s">
        <v>177</v>
      </c>
      <c r="AC23" s="16">
        <v>46339</v>
      </c>
      <c r="AD23" s="15"/>
      <c r="AE23" s="23"/>
      <c r="AF23" s="24"/>
      <c r="AG23" s="25" t="s">
        <v>183</v>
      </c>
    </row>
    <row r="24" spans="1:33" ht="57" customHeight="1" x14ac:dyDescent="0.25">
      <c r="A24" s="8" t="s">
        <v>128</v>
      </c>
      <c r="B24" s="8" t="s">
        <v>184</v>
      </c>
      <c r="C24" s="8" t="s">
        <v>74</v>
      </c>
      <c r="D24" s="9" t="s">
        <v>185</v>
      </c>
      <c r="E24" s="10" t="s">
        <v>186</v>
      </c>
      <c r="F24" s="10" t="s">
        <v>187</v>
      </c>
      <c r="G24" s="11" t="s">
        <v>40</v>
      </c>
      <c r="H24" s="11" t="s">
        <v>41</v>
      </c>
      <c r="I24" s="12">
        <f t="shared" si="0"/>
        <v>30</v>
      </c>
      <c r="J24" s="11" t="str">
        <f t="shared" si="1"/>
        <v>Zona de riesgo extrema</v>
      </c>
      <c r="K24" s="10" t="str">
        <f t="shared" si="2"/>
        <v>Prevenir
Proteger
Transferir
Eliminar</v>
      </c>
      <c r="L24" s="13" t="s">
        <v>188</v>
      </c>
      <c r="M24" s="8" t="s">
        <v>43</v>
      </c>
      <c r="N24" s="8" t="s">
        <v>44</v>
      </c>
      <c r="O24" s="8" t="s">
        <v>44</v>
      </c>
      <c r="P24" s="8" t="s">
        <v>45</v>
      </c>
      <c r="Q24" s="8" t="s">
        <v>44</v>
      </c>
      <c r="R24" s="8" t="s">
        <v>44</v>
      </c>
      <c r="S24" s="8" t="s">
        <v>44</v>
      </c>
      <c r="T24" s="8">
        <f t="shared" si="3"/>
        <v>90</v>
      </c>
      <c r="U24" s="14" t="str">
        <f t="shared" si="4"/>
        <v>Baja 2 niveles de Probabilidad</v>
      </c>
      <c r="V24" s="11" t="s">
        <v>46</v>
      </c>
      <c r="W24" s="11" t="s">
        <v>41</v>
      </c>
      <c r="X24" s="12">
        <f t="shared" si="5"/>
        <v>10</v>
      </c>
      <c r="Y24" s="11" t="str">
        <f t="shared" si="6"/>
        <v>Zona de riesgo alta</v>
      </c>
      <c r="Z24" s="10" t="str">
        <f t="shared" si="7"/>
        <v>Prevenir
Proteger
Transferir</v>
      </c>
      <c r="AA24" s="13" t="s">
        <v>189</v>
      </c>
      <c r="AB24" s="15" t="s">
        <v>140</v>
      </c>
      <c r="AC24" s="16">
        <v>46346</v>
      </c>
      <c r="AD24" s="15"/>
      <c r="AE24" s="17"/>
      <c r="AF24" s="18"/>
      <c r="AG24" s="25" t="s">
        <v>190</v>
      </c>
    </row>
    <row r="25" spans="1:33" ht="57" customHeight="1" x14ac:dyDescent="0.25">
      <c r="A25" s="8" t="s">
        <v>128</v>
      </c>
      <c r="B25" s="8" t="s">
        <v>177</v>
      </c>
      <c r="C25" s="8" t="s">
        <v>74</v>
      </c>
      <c r="D25" s="9" t="s">
        <v>191</v>
      </c>
      <c r="E25" s="10" t="s">
        <v>192</v>
      </c>
      <c r="F25" s="10" t="s">
        <v>193</v>
      </c>
      <c r="G25" s="11" t="s">
        <v>122</v>
      </c>
      <c r="H25" s="11" t="s">
        <v>72</v>
      </c>
      <c r="I25" s="12">
        <f t="shared" si="0"/>
        <v>5</v>
      </c>
      <c r="J25" s="11" t="str">
        <f t="shared" si="1"/>
        <v>Zona de riesgo moderada</v>
      </c>
      <c r="K25" s="10" t="str">
        <f t="shared" si="2"/>
        <v>Prevenir
Retener
Proteger</v>
      </c>
      <c r="L25" s="13" t="s">
        <v>194</v>
      </c>
      <c r="M25" s="8" t="s">
        <v>43</v>
      </c>
      <c r="N25" s="8" t="s">
        <v>44</v>
      </c>
      <c r="O25" s="8" t="s">
        <v>44</v>
      </c>
      <c r="P25" s="8" t="s">
        <v>103</v>
      </c>
      <c r="Q25" s="8" t="s">
        <v>44</v>
      </c>
      <c r="R25" s="8" t="s">
        <v>44</v>
      </c>
      <c r="S25" s="8" t="s">
        <v>44</v>
      </c>
      <c r="T25" s="8">
        <f t="shared" si="3"/>
        <v>100</v>
      </c>
      <c r="U25" s="14" t="str">
        <f t="shared" si="4"/>
        <v>Baja 2 niveles de Probabilidad</v>
      </c>
      <c r="V25" s="11" t="s">
        <v>122</v>
      </c>
      <c r="W25" s="11" t="s">
        <v>41</v>
      </c>
      <c r="X25" s="12">
        <f t="shared" si="5"/>
        <v>20</v>
      </c>
      <c r="Y25" s="11" t="str">
        <f t="shared" si="6"/>
        <v>Zona de riesgo alta</v>
      </c>
      <c r="Z25" s="10" t="str">
        <f t="shared" si="7"/>
        <v>Prevenir
Proteger
Transferir</v>
      </c>
      <c r="AA25" s="13" t="s">
        <v>195</v>
      </c>
      <c r="AB25" s="15" t="s">
        <v>177</v>
      </c>
      <c r="AC25" s="16">
        <v>46339</v>
      </c>
      <c r="AD25" s="15"/>
      <c r="AE25" s="23"/>
      <c r="AF25" s="24"/>
      <c r="AG25" s="25" t="s">
        <v>196</v>
      </c>
    </row>
    <row r="26" spans="1:33" ht="126.75" customHeight="1" x14ac:dyDescent="0.25">
      <c r="A26" s="8" t="s">
        <v>128</v>
      </c>
      <c r="B26" s="8" t="s">
        <v>171</v>
      </c>
      <c r="C26" s="8" t="s">
        <v>60</v>
      </c>
      <c r="D26" s="9" t="s">
        <v>197</v>
      </c>
      <c r="E26" s="10" t="s">
        <v>198</v>
      </c>
      <c r="F26" s="10" t="s">
        <v>199</v>
      </c>
      <c r="G26" s="12" t="s">
        <v>40</v>
      </c>
      <c r="H26" s="12" t="s">
        <v>41</v>
      </c>
      <c r="I26" s="12">
        <f t="shared" si="0"/>
        <v>30</v>
      </c>
      <c r="J26" s="12" t="str">
        <f t="shared" si="1"/>
        <v>Zona de riesgo extrema</v>
      </c>
      <c r="K26" s="10" t="str">
        <f t="shared" si="2"/>
        <v>Prevenir
Proteger
Transferir
Eliminar</v>
      </c>
      <c r="L26" s="13" t="s">
        <v>200</v>
      </c>
      <c r="M26" s="8" t="s">
        <v>56</v>
      </c>
      <c r="N26" s="8" t="s">
        <v>44</v>
      </c>
      <c r="O26" s="8" t="s">
        <v>44</v>
      </c>
      <c r="P26" s="8" t="s">
        <v>45</v>
      </c>
      <c r="Q26" s="8" t="s">
        <v>44</v>
      </c>
      <c r="R26" s="8" t="s">
        <v>44</v>
      </c>
      <c r="S26" s="8" t="s">
        <v>44</v>
      </c>
      <c r="T26" s="8">
        <f t="shared" si="3"/>
        <v>90</v>
      </c>
      <c r="U26" s="14" t="str">
        <f t="shared" si="4"/>
        <v>Baja 2 niveles de Probabilidad e impacto</v>
      </c>
      <c r="V26" s="12" t="s">
        <v>122</v>
      </c>
      <c r="W26" s="12" t="s">
        <v>54</v>
      </c>
      <c r="X26" s="12">
        <f t="shared" si="5"/>
        <v>10</v>
      </c>
      <c r="Y26" s="12" t="str">
        <f t="shared" si="6"/>
        <v>Zona de riesgo alta</v>
      </c>
      <c r="Z26" s="10" t="str">
        <f t="shared" si="7"/>
        <v>Prevenir
Proteger
Transferir</v>
      </c>
      <c r="AA26" s="13" t="s">
        <v>201</v>
      </c>
      <c r="AB26" s="15" t="s">
        <v>202</v>
      </c>
      <c r="AC26" s="16">
        <v>46332</v>
      </c>
      <c r="AD26" s="15"/>
      <c r="AE26" s="23"/>
      <c r="AF26" s="24"/>
      <c r="AG26" s="25" t="s">
        <v>203</v>
      </c>
    </row>
    <row r="27" spans="1:33" ht="126.75" customHeight="1" x14ac:dyDescent="0.25">
      <c r="A27" s="8" t="s">
        <v>128</v>
      </c>
      <c r="B27" s="8" t="s">
        <v>171</v>
      </c>
      <c r="C27" s="8" t="s">
        <v>60</v>
      </c>
      <c r="D27" s="9" t="s">
        <v>204</v>
      </c>
      <c r="E27" s="10" t="s">
        <v>205</v>
      </c>
      <c r="F27" s="10" t="s">
        <v>206</v>
      </c>
      <c r="G27" s="12" t="s">
        <v>40</v>
      </c>
      <c r="H27" s="12" t="s">
        <v>72</v>
      </c>
      <c r="I27" s="12">
        <f t="shared" si="0"/>
        <v>7.5</v>
      </c>
      <c r="J27" s="12" t="str">
        <f t="shared" si="1"/>
        <v>Zona de riesgo moderada</v>
      </c>
      <c r="K27" s="10" t="str">
        <f t="shared" si="2"/>
        <v>Prevenir
Retener
Proteger</v>
      </c>
      <c r="L27" s="13" t="s">
        <v>200</v>
      </c>
      <c r="M27" s="8" t="s">
        <v>161</v>
      </c>
      <c r="N27" s="8" t="s">
        <v>44</v>
      </c>
      <c r="O27" s="8" t="s">
        <v>44</v>
      </c>
      <c r="P27" s="8" t="s">
        <v>45</v>
      </c>
      <c r="Q27" s="8" t="s">
        <v>44</v>
      </c>
      <c r="R27" s="8" t="s">
        <v>44</v>
      </c>
      <c r="S27" s="8" t="s">
        <v>44</v>
      </c>
      <c r="T27" s="8">
        <f t="shared" si="3"/>
        <v>90</v>
      </c>
      <c r="U27" s="14" t="str">
        <f t="shared" si="4"/>
        <v>Baja 2 niveles de Impacto</v>
      </c>
      <c r="V27" s="12" t="s">
        <v>122</v>
      </c>
      <c r="W27" s="12" t="s">
        <v>72</v>
      </c>
      <c r="X27" s="12">
        <f t="shared" si="5"/>
        <v>5</v>
      </c>
      <c r="Y27" s="12" t="str">
        <f t="shared" si="6"/>
        <v>Zona de riesgo moderada</v>
      </c>
      <c r="Z27" s="10" t="str">
        <f t="shared" si="7"/>
        <v>Prevenir
Retener
Proteger</v>
      </c>
      <c r="AA27" s="13" t="s">
        <v>207</v>
      </c>
      <c r="AB27" s="15" t="s">
        <v>202</v>
      </c>
      <c r="AC27" s="16">
        <v>46332</v>
      </c>
      <c r="AD27" s="15"/>
      <c r="AE27" s="23"/>
      <c r="AF27" s="24"/>
      <c r="AG27" s="25" t="s">
        <v>203</v>
      </c>
    </row>
    <row r="28" spans="1:33" ht="71.25" customHeight="1" x14ac:dyDescent="0.25">
      <c r="A28" s="8" t="s">
        <v>128</v>
      </c>
      <c r="B28" s="8" t="s">
        <v>171</v>
      </c>
      <c r="C28" s="8" t="s">
        <v>110</v>
      </c>
      <c r="D28" s="9" t="s">
        <v>208</v>
      </c>
      <c r="E28" s="10" t="s">
        <v>209</v>
      </c>
      <c r="F28" s="10" t="s">
        <v>210</v>
      </c>
      <c r="G28" s="12" t="s">
        <v>40</v>
      </c>
      <c r="H28" s="12" t="s">
        <v>41</v>
      </c>
      <c r="I28" s="12">
        <f t="shared" si="0"/>
        <v>30</v>
      </c>
      <c r="J28" s="12" t="str">
        <f t="shared" si="1"/>
        <v>Zona de riesgo extrema</v>
      </c>
      <c r="K28" s="10" t="str">
        <f t="shared" si="2"/>
        <v>Prevenir
Proteger
Transferir
Eliminar</v>
      </c>
      <c r="L28" s="13"/>
      <c r="M28" s="8" t="s">
        <v>43</v>
      </c>
      <c r="N28" s="8" t="s">
        <v>44</v>
      </c>
      <c r="O28" s="8" t="s">
        <v>44</v>
      </c>
      <c r="P28" s="8" t="s">
        <v>45</v>
      </c>
      <c r="Q28" s="8" t="s">
        <v>44</v>
      </c>
      <c r="R28" s="8" t="s">
        <v>44</v>
      </c>
      <c r="S28" s="8" t="s">
        <v>44</v>
      </c>
      <c r="T28" s="8">
        <f t="shared" si="3"/>
        <v>90</v>
      </c>
      <c r="U28" s="14" t="str">
        <f t="shared" si="4"/>
        <v>Baja 2 niveles de Probabilidad</v>
      </c>
      <c r="V28" s="12" t="s">
        <v>122</v>
      </c>
      <c r="W28" s="12" t="s">
        <v>54</v>
      </c>
      <c r="X28" s="12">
        <f t="shared" si="5"/>
        <v>10</v>
      </c>
      <c r="Y28" s="12" t="str">
        <f t="shared" si="6"/>
        <v>Zona de riesgo alta</v>
      </c>
      <c r="Z28" s="10" t="str">
        <f t="shared" si="7"/>
        <v>Prevenir
Proteger
Transferir</v>
      </c>
      <c r="AA28" s="13" t="s">
        <v>211</v>
      </c>
      <c r="AB28" s="15" t="s">
        <v>212</v>
      </c>
      <c r="AC28" s="16">
        <v>46332</v>
      </c>
      <c r="AD28" s="15"/>
      <c r="AE28" s="23"/>
      <c r="AF28" s="24"/>
      <c r="AG28" s="25" t="s">
        <v>213</v>
      </c>
    </row>
    <row r="29" spans="1:33" ht="71.25" customHeight="1" x14ac:dyDescent="0.25">
      <c r="A29" s="8" t="s">
        <v>128</v>
      </c>
      <c r="B29" s="8" t="s">
        <v>129</v>
      </c>
      <c r="C29" s="8" t="s">
        <v>60</v>
      </c>
      <c r="D29" s="9" t="s">
        <v>214</v>
      </c>
      <c r="E29" s="10" t="s">
        <v>215</v>
      </c>
      <c r="F29" s="10" t="s">
        <v>132</v>
      </c>
      <c r="G29" s="11" t="s">
        <v>122</v>
      </c>
      <c r="H29" s="11" t="s">
        <v>41</v>
      </c>
      <c r="I29" s="12">
        <f t="shared" si="0"/>
        <v>20</v>
      </c>
      <c r="J29" s="11" t="str">
        <f t="shared" si="1"/>
        <v>Zona de riesgo alta</v>
      </c>
      <c r="K29" s="10" t="str">
        <f t="shared" si="2"/>
        <v>Prevenir
Proteger
Transferir</v>
      </c>
      <c r="L29" s="13" t="s">
        <v>216</v>
      </c>
      <c r="M29" s="8" t="s">
        <v>43</v>
      </c>
      <c r="N29" s="8" t="s">
        <v>44</v>
      </c>
      <c r="O29" s="8" t="s">
        <v>44</v>
      </c>
      <c r="P29" s="8" t="s">
        <v>45</v>
      </c>
      <c r="Q29" s="8" t="s">
        <v>44</v>
      </c>
      <c r="R29" s="8" t="s">
        <v>44</v>
      </c>
      <c r="S29" s="8" t="s">
        <v>44</v>
      </c>
      <c r="T29" s="8">
        <f t="shared" si="3"/>
        <v>90</v>
      </c>
      <c r="U29" s="14" t="str">
        <f t="shared" si="4"/>
        <v>Baja 2 niveles de Probabilidad</v>
      </c>
      <c r="V29" s="11" t="s">
        <v>122</v>
      </c>
      <c r="W29" s="11" t="s">
        <v>41</v>
      </c>
      <c r="X29" s="12">
        <f t="shared" si="5"/>
        <v>20</v>
      </c>
      <c r="Y29" s="11" t="str">
        <f t="shared" si="6"/>
        <v>Zona de riesgo alta</v>
      </c>
      <c r="Z29" s="10" t="str">
        <f t="shared" si="7"/>
        <v>Prevenir
Proteger
Transferir</v>
      </c>
      <c r="AA29" s="13" t="s">
        <v>217</v>
      </c>
      <c r="AB29" s="15" t="s">
        <v>177</v>
      </c>
      <c r="AC29" s="16">
        <v>46332</v>
      </c>
      <c r="AD29" s="15"/>
      <c r="AE29" s="23"/>
      <c r="AF29" s="24"/>
      <c r="AG29" s="25" t="s">
        <v>218</v>
      </c>
    </row>
    <row r="30" spans="1:33" ht="45" customHeight="1" x14ac:dyDescent="0.25">
      <c r="A30" s="8" t="s">
        <v>128</v>
      </c>
      <c r="B30" s="8" t="s">
        <v>177</v>
      </c>
      <c r="C30" s="8" t="s">
        <v>74</v>
      </c>
      <c r="D30" s="9" t="s">
        <v>219</v>
      </c>
      <c r="E30" s="10" t="s">
        <v>220</v>
      </c>
      <c r="F30" s="10" t="s">
        <v>221</v>
      </c>
      <c r="G30" s="11" t="s">
        <v>46</v>
      </c>
      <c r="H30" s="11" t="s">
        <v>72</v>
      </c>
      <c r="I30" s="12">
        <f t="shared" si="0"/>
        <v>2.5</v>
      </c>
      <c r="J30" s="11" t="str">
        <f t="shared" si="1"/>
        <v>Zona de riesgo baja</v>
      </c>
      <c r="K30" s="10" t="str">
        <f t="shared" si="2"/>
        <v>Aceptar</v>
      </c>
      <c r="L30" s="13" t="s">
        <v>222</v>
      </c>
      <c r="M30" s="8" t="s">
        <v>43</v>
      </c>
      <c r="N30" s="8" t="s">
        <v>44</v>
      </c>
      <c r="O30" s="8" t="s">
        <v>44</v>
      </c>
      <c r="P30" s="8" t="s">
        <v>103</v>
      </c>
      <c r="Q30" s="8" t="s">
        <v>44</v>
      </c>
      <c r="R30" s="8" t="s">
        <v>44</v>
      </c>
      <c r="S30" s="8" t="s">
        <v>44</v>
      </c>
      <c r="T30" s="8">
        <f t="shared" si="3"/>
        <v>100</v>
      </c>
      <c r="U30" s="14" t="str">
        <f t="shared" si="4"/>
        <v>Baja 2 niveles de Probabilidad</v>
      </c>
      <c r="V30" s="11" t="s">
        <v>46</v>
      </c>
      <c r="W30" s="11" t="s">
        <v>41</v>
      </c>
      <c r="X30" s="12">
        <f t="shared" si="5"/>
        <v>10</v>
      </c>
      <c r="Y30" s="11" t="str">
        <f t="shared" si="6"/>
        <v>Zona de riesgo alta</v>
      </c>
      <c r="Z30" s="10" t="str">
        <f t="shared" si="7"/>
        <v>Prevenir
Proteger
Transferir</v>
      </c>
      <c r="AA30" s="13" t="s">
        <v>223</v>
      </c>
      <c r="AB30" s="15" t="s">
        <v>177</v>
      </c>
      <c r="AC30" s="16">
        <v>46339</v>
      </c>
      <c r="AD30" s="15"/>
      <c r="AE30" s="23"/>
      <c r="AF30" s="24"/>
      <c r="AG30" s="25" t="s">
        <v>224</v>
      </c>
    </row>
    <row r="31" spans="1:33" ht="42.75" customHeight="1" x14ac:dyDescent="0.25">
      <c r="A31" s="8" t="s">
        <v>128</v>
      </c>
      <c r="B31" s="8" t="s">
        <v>177</v>
      </c>
      <c r="C31" s="8" t="s">
        <v>74</v>
      </c>
      <c r="D31" s="9" t="s">
        <v>225</v>
      </c>
      <c r="E31" s="10" t="s">
        <v>226</v>
      </c>
      <c r="F31" s="10" t="s">
        <v>227</v>
      </c>
      <c r="G31" s="11" t="s">
        <v>46</v>
      </c>
      <c r="H31" s="11" t="s">
        <v>72</v>
      </c>
      <c r="I31" s="12">
        <f t="shared" si="0"/>
        <v>2.5</v>
      </c>
      <c r="J31" s="11" t="str">
        <f t="shared" si="1"/>
        <v>Zona de riesgo baja</v>
      </c>
      <c r="K31" s="10" t="str">
        <f t="shared" si="2"/>
        <v>Aceptar</v>
      </c>
      <c r="L31" s="13" t="s">
        <v>228</v>
      </c>
      <c r="M31" s="8" t="s">
        <v>43</v>
      </c>
      <c r="N31" s="8" t="s">
        <v>44</v>
      </c>
      <c r="O31" s="8" t="s">
        <v>44</v>
      </c>
      <c r="P31" s="8" t="s">
        <v>45</v>
      </c>
      <c r="Q31" s="8" t="s">
        <v>44</v>
      </c>
      <c r="R31" s="8" t="s">
        <v>44</v>
      </c>
      <c r="S31" s="8" t="s">
        <v>44</v>
      </c>
      <c r="T31" s="8">
        <f t="shared" si="3"/>
        <v>90</v>
      </c>
      <c r="U31" s="14" t="str">
        <f t="shared" si="4"/>
        <v>Baja 2 niveles de Probabilidad</v>
      </c>
      <c r="V31" s="11" t="s">
        <v>46</v>
      </c>
      <c r="W31" s="11" t="s">
        <v>72</v>
      </c>
      <c r="X31" s="12">
        <f t="shared" si="5"/>
        <v>2.5</v>
      </c>
      <c r="Y31" s="11" t="str">
        <f t="shared" si="6"/>
        <v>Zona de riesgo baja</v>
      </c>
      <c r="Z31" s="10" t="str">
        <f t="shared" si="7"/>
        <v>Aceptar</v>
      </c>
      <c r="AA31" s="13" t="s">
        <v>134</v>
      </c>
      <c r="AB31" s="15" t="s">
        <v>177</v>
      </c>
      <c r="AC31" s="16">
        <v>46339</v>
      </c>
      <c r="AD31" s="31"/>
      <c r="AE31" s="17"/>
      <c r="AF31" s="18"/>
      <c r="AG31" s="25" t="s">
        <v>229</v>
      </c>
    </row>
    <row r="32" spans="1:33" ht="57" customHeight="1" x14ac:dyDescent="0.25">
      <c r="A32" s="8" t="s">
        <v>128</v>
      </c>
      <c r="B32" s="8" t="s">
        <v>177</v>
      </c>
      <c r="C32" s="8" t="s">
        <v>74</v>
      </c>
      <c r="D32" s="9" t="s">
        <v>230</v>
      </c>
      <c r="E32" s="10" t="s">
        <v>231</v>
      </c>
      <c r="F32" s="10" t="s">
        <v>232</v>
      </c>
      <c r="G32" s="11" t="s">
        <v>46</v>
      </c>
      <c r="H32" s="11" t="s">
        <v>72</v>
      </c>
      <c r="I32" s="12">
        <f t="shared" si="0"/>
        <v>2.5</v>
      </c>
      <c r="J32" s="11" t="str">
        <f t="shared" si="1"/>
        <v>Zona de riesgo baja</v>
      </c>
      <c r="K32" s="10" t="str">
        <f t="shared" si="2"/>
        <v>Aceptar</v>
      </c>
      <c r="L32" s="13" t="s">
        <v>233</v>
      </c>
      <c r="M32" s="8" t="s">
        <v>43</v>
      </c>
      <c r="N32" s="8" t="s">
        <v>44</v>
      </c>
      <c r="O32" s="8" t="s">
        <v>44</v>
      </c>
      <c r="P32" s="8" t="s">
        <v>45</v>
      </c>
      <c r="Q32" s="8" t="s">
        <v>44</v>
      </c>
      <c r="R32" s="8" t="s">
        <v>44</v>
      </c>
      <c r="S32" s="8" t="s">
        <v>44</v>
      </c>
      <c r="T32" s="8">
        <f t="shared" si="3"/>
        <v>90</v>
      </c>
      <c r="U32" s="14" t="str">
        <f t="shared" si="4"/>
        <v>Baja 2 niveles de Probabilidad</v>
      </c>
      <c r="V32" s="11" t="s">
        <v>46</v>
      </c>
      <c r="W32" s="11" t="s">
        <v>72</v>
      </c>
      <c r="X32" s="12">
        <f t="shared" si="5"/>
        <v>2.5</v>
      </c>
      <c r="Y32" s="11" t="str">
        <f t="shared" si="6"/>
        <v>Zona de riesgo baja</v>
      </c>
      <c r="Z32" s="10" t="str">
        <f t="shared" si="7"/>
        <v>Aceptar</v>
      </c>
      <c r="AA32" s="13" t="s">
        <v>234</v>
      </c>
      <c r="AB32" s="15" t="s">
        <v>177</v>
      </c>
      <c r="AC32" s="16">
        <v>46339</v>
      </c>
      <c r="AD32" s="31"/>
      <c r="AE32" s="17"/>
      <c r="AF32" s="18"/>
      <c r="AG32" s="25" t="s">
        <v>235</v>
      </c>
    </row>
    <row r="33" spans="1:33" ht="57" customHeight="1" x14ac:dyDescent="0.25">
      <c r="A33" s="8" t="s">
        <v>128</v>
      </c>
      <c r="B33" s="8" t="s">
        <v>177</v>
      </c>
      <c r="C33" s="8" t="s">
        <v>68</v>
      </c>
      <c r="D33" s="9" t="s">
        <v>236</v>
      </c>
      <c r="E33" s="10" t="s">
        <v>237</v>
      </c>
      <c r="F33" s="10" t="s">
        <v>238</v>
      </c>
      <c r="G33" s="11" t="s">
        <v>40</v>
      </c>
      <c r="H33" s="11" t="s">
        <v>54</v>
      </c>
      <c r="I33" s="12">
        <f t="shared" si="0"/>
        <v>15</v>
      </c>
      <c r="J33" s="11" t="str">
        <f t="shared" si="1"/>
        <v>Zona de riesgo alta</v>
      </c>
      <c r="K33" s="10" t="str">
        <f t="shared" si="2"/>
        <v>Prevenir
Proteger
Transferir</v>
      </c>
      <c r="L33" s="13" t="s">
        <v>239</v>
      </c>
      <c r="M33" s="8" t="s">
        <v>43</v>
      </c>
      <c r="N33" s="8" t="s">
        <v>44</v>
      </c>
      <c r="O33" s="8" t="s">
        <v>44</v>
      </c>
      <c r="P33" s="8" t="s">
        <v>45</v>
      </c>
      <c r="Q33" s="8" t="s">
        <v>44</v>
      </c>
      <c r="R33" s="8" t="s">
        <v>44</v>
      </c>
      <c r="S33" s="8" t="s">
        <v>44</v>
      </c>
      <c r="T33" s="8">
        <f t="shared" si="3"/>
        <v>90</v>
      </c>
      <c r="U33" s="14" t="str">
        <f t="shared" si="4"/>
        <v>Baja 2 niveles de Probabilidad</v>
      </c>
      <c r="V33" s="11" t="s">
        <v>40</v>
      </c>
      <c r="W33" s="11" t="s">
        <v>72</v>
      </c>
      <c r="X33" s="12">
        <f t="shared" si="5"/>
        <v>7.5</v>
      </c>
      <c r="Y33" s="11" t="str">
        <f t="shared" si="6"/>
        <v>Zona de riesgo moderada</v>
      </c>
      <c r="Z33" s="10" t="str">
        <f t="shared" si="7"/>
        <v>Prevenir
Retener
Proteger</v>
      </c>
      <c r="AA33" s="13" t="s">
        <v>240</v>
      </c>
      <c r="AB33" s="15" t="s">
        <v>177</v>
      </c>
      <c r="AC33" s="16">
        <v>46339</v>
      </c>
      <c r="AD33" s="31"/>
      <c r="AE33" s="17"/>
      <c r="AF33" s="18"/>
      <c r="AG33" s="25" t="s">
        <v>235</v>
      </c>
    </row>
    <row r="34" spans="1:33" ht="61.5" customHeight="1" x14ac:dyDescent="0.25">
      <c r="A34" s="8" t="s">
        <v>128</v>
      </c>
      <c r="B34" s="8" t="s">
        <v>177</v>
      </c>
      <c r="C34" s="8" t="s">
        <v>60</v>
      </c>
      <c r="D34" s="9" t="s">
        <v>241</v>
      </c>
      <c r="E34" s="10" t="s">
        <v>242</v>
      </c>
      <c r="F34" s="10" t="s">
        <v>243</v>
      </c>
      <c r="G34" s="11" t="s">
        <v>46</v>
      </c>
      <c r="H34" s="11" t="s">
        <v>54</v>
      </c>
      <c r="I34" s="12">
        <f t="shared" si="0"/>
        <v>5</v>
      </c>
      <c r="J34" s="11" t="str">
        <f t="shared" si="1"/>
        <v>Zona de riesgo moderada</v>
      </c>
      <c r="K34" s="10" t="str">
        <f t="shared" si="2"/>
        <v>Prevenir
Retener
Proteger</v>
      </c>
      <c r="L34" s="13" t="s">
        <v>244</v>
      </c>
      <c r="M34" s="8" t="s">
        <v>43</v>
      </c>
      <c r="N34" s="8" t="s">
        <v>44</v>
      </c>
      <c r="O34" s="8" t="s">
        <v>44</v>
      </c>
      <c r="P34" s="8" t="s">
        <v>103</v>
      </c>
      <c r="Q34" s="8" t="s">
        <v>44</v>
      </c>
      <c r="R34" s="8" t="s">
        <v>44</v>
      </c>
      <c r="S34" s="8" t="s">
        <v>44</v>
      </c>
      <c r="T34" s="8">
        <f t="shared" si="3"/>
        <v>100</v>
      </c>
      <c r="U34" s="14" t="str">
        <f t="shared" si="4"/>
        <v>Baja 2 niveles de Probabilidad</v>
      </c>
      <c r="V34" s="11" t="s">
        <v>46</v>
      </c>
      <c r="W34" s="11" t="s">
        <v>41</v>
      </c>
      <c r="X34" s="12">
        <f t="shared" si="5"/>
        <v>10</v>
      </c>
      <c r="Y34" s="11" t="str">
        <f t="shared" si="6"/>
        <v>Zona de riesgo alta</v>
      </c>
      <c r="Z34" s="10" t="str">
        <f t="shared" si="7"/>
        <v>Prevenir
Proteger
Transferir</v>
      </c>
      <c r="AA34" s="13" t="s">
        <v>245</v>
      </c>
      <c r="AB34" s="15" t="s">
        <v>177</v>
      </c>
      <c r="AC34" s="16">
        <v>46339</v>
      </c>
      <c r="AD34" s="15"/>
      <c r="AE34" s="17"/>
      <c r="AF34" s="18"/>
      <c r="AG34" s="25" t="s">
        <v>246</v>
      </c>
    </row>
    <row r="35" spans="1:33" ht="69.75" customHeight="1" x14ac:dyDescent="0.25">
      <c r="A35" s="8" t="s">
        <v>128</v>
      </c>
      <c r="B35" s="8" t="s">
        <v>177</v>
      </c>
      <c r="C35" s="8" t="s">
        <v>67</v>
      </c>
      <c r="D35" s="9" t="s">
        <v>247</v>
      </c>
      <c r="E35" s="10" t="s">
        <v>248</v>
      </c>
      <c r="F35" s="10" t="s">
        <v>249</v>
      </c>
      <c r="G35" s="11" t="s">
        <v>122</v>
      </c>
      <c r="H35" s="11" t="s">
        <v>72</v>
      </c>
      <c r="I35" s="12">
        <f t="shared" ref="I35:I66" si="8">(IF(H35="Insignificante",1.25,IF(H35="Menor",2.5,IF(H35="Moderado",5,IF(H35="Mayor",10,IF(H35="Catastrófico",20,0))))))*(IF(G35="Rara vez",1,IF(G35="Improbable",2,IF(G35="Posible",3,IF(G35="Probable",4,IF(G35="Casi seguro",5,0))))))</f>
        <v>5</v>
      </c>
      <c r="J35" s="11" t="str">
        <f t="shared" ref="J35:J66" si="9">IF(AND(I35&lt;4,I35&gt;1),"Zona de riesgo baja",IF(AND(I35&gt;4,I35&lt;8),"Zona de riesgo moderada",IF(AND(I35&gt;8,I35&lt;=20),"Zona de riesgo alta",IF(I35&gt;20,"Zona de riesgo extrema",0))))</f>
        <v>Zona de riesgo moderada</v>
      </c>
      <c r="K35" s="10" t="str">
        <f t="shared" ref="K35:K66" si="10">IF(J35="Zona de riesgo baja","Aceptar",IF(J35="Zona de riesgo moderada","Prevenir
Retener
Proteger",IF(J35="Zona de riesgo alta","Prevenir
Proteger
Transferir",IF(J35="Zona de riesgo extrema","Prevenir
Proteger
Transferir
Eliminar",0))))</f>
        <v>Prevenir
Retener
Proteger</v>
      </c>
      <c r="L35" s="13" t="s">
        <v>250</v>
      </c>
      <c r="M35" s="8" t="s">
        <v>43</v>
      </c>
      <c r="N35" s="8" t="s">
        <v>251</v>
      </c>
      <c r="O35" s="8" t="s">
        <v>44</v>
      </c>
      <c r="P35" s="8" t="s">
        <v>103</v>
      </c>
      <c r="Q35" s="8" t="s">
        <v>44</v>
      </c>
      <c r="R35" s="8" t="s">
        <v>44</v>
      </c>
      <c r="S35" s="8" t="s">
        <v>44</v>
      </c>
      <c r="T35" s="8">
        <f t="shared" ref="T35:T66" si="11">IF(N35="SI",15,0)+IF(O35="SI",5,0)+IF(Q35="SI",15,0)+IF(R35="SI",10,0)+IF(S35="SI",30,0)+IF(P35="Automático",25,IF(P35="Manual",15,0))</f>
        <v>85</v>
      </c>
      <c r="U35" s="14" t="str">
        <f t="shared" ref="U35:U66" si="12">IF(T35&lt;50,"No hay desplazamiento",IF(T35&gt;76,CONCATENATE("Baja 2 niveles de ",M35),CONCATENATE("Baja 1 nivel de ",M35)))</f>
        <v>Baja 2 niveles de Probabilidad</v>
      </c>
      <c r="V35" s="11" t="s">
        <v>122</v>
      </c>
      <c r="W35" s="11" t="s">
        <v>41</v>
      </c>
      <c r="X35" s="12">
        <f t="shared" ref="X35:X66" si="13">(IF(W35="Insignificante",1.25,IF(W35="Menor",2.5,IF(W35="Moderado",5,IF(W35="Mayor",10,IF(W35="Catastrófico",20,0))))))*(IF(V35="Rara vez",1,IF(V35="Improbable",2,IF(V35="Posible",3,IF(V35="Probable",4,IF(V35="Casi seguro",5,0))))))</f>
        <v>20</v>
      </c>
      <c r="Y35" s="11" t="str">
        <f t="shared" ref="Y35:Y66" si="14">IF(AND(X35&lt;4,X35&gt;1),"Zona de riesgo baja",IF(AND(X35&gt;4,X35&lt;8),"Zona de riesgo moderada",IF(AND(X35&gt;8,X35&lt;=30),"Zona de riesgo alta",IF(X35&gt;30,"Zona de riesgo extrema",0))))</f>
        <v>Zona de riesgo alta</v>
      </c>
      <c r="Z35" s="10" t="str">
        <f t="shared" ref="Z35:Z66" si="15">IF(Y35="Zona de riesgo baja","Aceptar",IF(Y35="Zona de riesgo moderada","Prevenir
Retener
Proteger",IF(Y35="Zona de riesgo alta","Prevenir
Proteger
Transferir",IF(Y35="Zona de riesgo extrema","Prevenir
Proteger
Transferir
Eliminar",0))))</f>
        <v>Prevenir
Proteger
Transferir</v>
      </c>
      <c r="AA35" s="13" t="s">
        <v>245</v>
      </c>
      <c r="AB35" s="15" t="s">
        <v>177</v>
      </c>
      <c r="AC35" s="16">
        <v>46339</v>
      </c>
      <c r="AD35" s="15"/>
      <c r="AE35" s="17"/>
      <c r="AF35" s="18"/>
      <c r="AG35" s="25" t="s">
        <v>252</v>
      </c>
    </row>
    <row r="36" spans="1:33" ht="110.25" customHeight="1" x14ac:dyDescent="0.25">
      <c r="A36" s="8" t="s">
        <v>128</v>
      </c>
      <c r="B36" s="8" t="s">
        <v>177</v>
      </c>
      <c r="C36" s="8" t="s">
        <v>74</v>
      </c>
      <c r="D36" s="9" t="s">
        <v>253</v>
      </c>
      <c r="E36" s="10" t="s">
        <v>254</v>
      </c>
      <c r="F36" s="10" t="s">
        <v>255</v>
      </c>
      <c r="G36" s="11" t="s">
        <v>40</v>
      </c>
      <c r="H36" s="11" t="s">
        <v>54</v>
      </c>
      <c r="I36" s="12">
        <f t="shared" si="8"/>
        <v>15</v>
      </c>
      <c r="J36" s="11" t="str">
        <f t="shared" si="9"/>
        <v>Zona de riesgo alta</v>
      </c>
      <c r="K36" s="10" t="str">
        <f t="shared" si="10"/>
        <v>Prevenir
Proteger
Transferir</v>
      </c>
      <c r="L36" s="13" t="s">
        <v>256</v>
      </c>
      <c r="M36" s="8" t="s">
        <v>43</v>
      </c>
      <c r="N36" s="8" t="s">
        <v>44</v>
      </c>
      <c r="O36" s="8" t="s">
        <v>44</v>
      </c>
      <c r="P36" s="8" t="s">
        <v>45</v>
      </c>
      <c r="Q36" s="8" t="s">
        <v>44</v>
      </c>
      <c r="R36" s="8" t="s">
        <v>44</v>
      </c>
      <c r="S36" s="8" t="s">
        <v>44</v>
      </c>
      <c r="T36" s="8">
        <f t="shared" si="11"/>
        <v>90</v>
      </c>
      <c r="U36" s="14" t="str">
        <f t="shared" si="12"/>
        <v>Baja 2 niveles de Probabilidad</v>
      </c>
      <c r="V36" s="11" t="s">
        <v>122</v>
      </c>
      <c r="W36" s="11" t="s">
        <v>54</v>
      </c>
      <c r="X36" s="12">
        <f t="shared" si="13"/>
        <v>10</v>
      </c>
      <c r="Y36" s="11" t="str">
        <f t="shared" si="14"/>
        <v>Zona de riesgo alta</v>
      </c>
      <c r="Z36" s="10" t="str">
        <f t="shared" si="15"/>
        <v>Prevenir
Proteger
Transferir</v>
      </c>
      <c r="AA36" s="13" t="s">
        <v>257</v>
      </c>
      <c r="AB36" s="15" t="s">
        <v>177</v>
      </c>
      <c r="AC36" s="16">
        <v>46339</v>
      </c>
      <c r="AD36" s="15"/>
      <c r="AE36" s="17"/>
      <c r="AF36" s="18"/>
      <c r="AG36" s="25" t="s">
        <v>258</v>
      </c>
    </row>
    <row r="37" spans="1:33" ht="120" customHeight="1" x14ac:dyDescent="0.25">
      <c r="A37" s="8" t="s">
        <v>128</v>
      </c>
      <c r="B37" s="8" t="s">
        <v>177</v>
      </c>
      <c r="C37" s="8" t="s">
        <v>74</v>
      </c>
      <c r="D37" s="9" t="s">
        <v>259</v>
      </c>
      <c r="E37" s="10" t="s">
        <v>260</v>
      </c>
      <c r="F37" s="10" t="s">
        <v>261</v>
      </c>
      <c r="G37" s="11" t="s">
        <v>40</v>
      </c>
      <c r="H37" s="11" t="s">
        <v>54</v>
      </c>
      <c r="I37" s="12">
        <f t="shared" si="8"/>
        <v>15</v>
      </c>
      <c r="J37" s="11" t="str">
        <f t="shared" si="9"/>
        <v>Zona de riesgo alta</v>
      </c>
      <c r="K37" s="10" t="str">
        <f t="shared" si="10"/>
        <v>Prevenir
Proteger
Transferir</v>
      </c>
      <c r="L37" s="13" t="s">
        <v>262</v>
      </c>
      <c r="M37" s="8" t="s">
        <v>43</v>
      </c>
      <c r="N37" s="8" t="s">
        <v>44</v>
      </c>
      <c r="O37" s="8" t="s">
        <v>44</v>
      </c>
      <c r="P37" s="8" t="s">
        <v>45</v>
      </c>
      <c r="Q37" s="8" t="s">
        <v>44</v>
      </c>
      <c r="R37" s="8" t="s">
        <v>44</v>
      </c>
      <c r="S37" s="8" t="s">
        <v>44</v>
      </c>
      <c r="T37" s="8">
        <f t="shared" si="11"/>
        <v>90</v>
      </c>
      <c r="U37" s="14" t="str">
        <f t="shared" si="12"/>
        <v>Baja 2 niveles de Probabilidad</v>
      </c>
      <c r="V37" s="11" t="s">
        <v>122</v>
      </c>
      <c r="W37" s="11" t="s">
        <v>54</v>
      </c>
      <c r="X37" s="12">
        <f t="shared" si="13"/>
        <v>10</v>
      </c>
      <c r="Y37" s="11" t="str">
        <f t="shared" si="14"/>
        <v>Zona de riesgo alta</v>
      </c>
      <c r="Z37" s="10" t="str">
        <f t="shared" si="15"/>
        <v>Prevenir
Proteger
Transferir</v>
      </c>
      <c r="AA37" s="13" t="s">
        <v>263</v>
      </c>
      <c r="AB37" s="15" t="s">
        <v>264</v>
      </c>
      <c r="AC37" s="16">
        <v>46339</v>
      </c>
      <c r="AD37" s="15"/>
      <c r="AE37" s="17"/>
      <c r="AF37" s="18"/>
      <c r="AG37" s="25" t="s">
        <v>265</v>
      </c>
    </row>
    <row r="38" spans="1:33" ht="85.5" customHeight="1" x14ac:dyDescent="0.25">
      <c r="A38" s="8" t="s">
        <v>128</v>
      </c>
      <c r="B38" s="8" t="s">
        <v>184</v>
      </c>
      <c r="C38" s="8" t="s">
        <v>96</v>
      </c>
      <c r="D38" s="9" t="s">
        <v>266</v>
      </c>
      <c r="E38" s="10" t="s">
        <v>267</v>
      </c>
      <c r="F38" s="10" t="s">
        <v>268</v>
      </c>
      <c r="G38" s="11" t="s">
        <v>40</v>
      </c>
      <c r="H38" s="11" t="s">
        <v>41</v>
      </c>
      <c r="I38" s="12">
        <f t="shared" si="8"/>
        <v>30</v>
      </c>
      <c r="J38" s="11" t="str">
        <f t="shared" si="9"/>
        <v>Zona de riesgo extrema</v>
      </c>
      <c r="K38" s="10" t="str">
        <f t="shared" si="10"/>
        <v>Prevenir
Proteger
Transferir
Eliminar</v>
      </c>
      <c r="L38" s="13" t="s">
        <v>269</v>
      </c>
      <c r="M38" s="8" t="s">
        <v>43</v>
      </c>
      <c r="N38" s="8" t="s">
        <v>44</v>
      </c>
      <c r="O38" s="8" t="s">
        <v>44</v>
      </c>
      <c r="P38" s="8" t="s">
        <v>45</v>
      </c>
      <c r="Q38" s="8" t="s">
        <v>44</v>
      </c>
      <c r="R38" s="8" t="s">
        <v>44</v>
      </c>
      <c r="S38" s="8" t="s">
        <v>44</v>
      </c>
      <c r="T38" s="8">
        <f t="shared" si="11"/>
        <v>90</v>
      </c>
      <c r="U38" s="14" t="str">
        <f t="shared" si="12"/>
        <v>Baja 2 niveles de Probabilidad</v>
      </c>
      <c r="V38" s="11" t="s">
        <v>46</v>
      </c>
      <c r="W38" s="11" t="s">
        <v>41</v>
      </c>
      <c r="X38" s="12">
        <f t="shared" si="13"/>
        <v>10</v>
      </c>
      <c r="Y38" s="11" t="str">
        <f t="shared" si="14"/>
        <v>Zona de riesgo alta</v>
      </c>
      <c r="Z38" s="10" t="str">
        <f t="shared" si="15"/>
        <v>Prevenir
Proteger
Transferir</v>
      </c>
      <c r="AA38" s="13" t="s">
        <v>270</v>
      </c>
      <c r="AB38" s="15" t="s">
        <v>177</v>
      </c>
      <c r="AC38" s="16">
        <v>46346</v>
      </c>
      <c r="AD38" s="15"/>
      <c r="AE38" s="17"/>
      <c r="AF38" s="18"/>
      <c r="AG38" s="25" t="s">
        <v>271</v>
      </c>
    </row>
    <row r="39" spans="1:33" ht="57" customHeight="1" x14ac:dyDescent="0.25">
      <c r="A39" s="8" t="s">
        <v>128</v>
      </c>
      <c r="B39" s="8" t="s">
        <v>272</v>
      </c>
      <c r="C39" s="8" t="s">
        <v>97</v>
      </c>
      <c r="D39" s="9" t="s">
        <v>273</v>
      </c>
      <c r="E39" s="10" t="s">
        <v>274</v>
      </c>
      <c r="F39" s="10" t="s">
        <v>275</v>
      </c>
      <c r="G39" s="11" t="s">
        <v>40</v>
      </c>
      <c r="H39" s="11" t="s">
        <v>54</v>
      </c>
      <c r="I39" s="12">
        <f t="shared" si="8"/>
        <v>15</v>
      </c>
      <c r="J39" s="11" t="str">
        <f t="shared" si="9"/>
        <v>Zona de riesgo alta</v>
      </c>
      <c r="K39" s="10" t="str">
        <f t="shared" si="10"/>
        <v>Prevenir
Proteger
Transferir</v>
      </c>
      <c r="L39" s="13" t="s">
        <v>276</v>
      </c>
      <c r="M39" s="8" t="s">
        <v>56</v>
      </c>
      <c r="N39" s="8" t="s">
        <v>44</v>
      </c>
      <c r="O39" s="8" t="s">
        <v>44</v>
      </c>
      <c r="P39" s="8" t="s">
        <v>45</v>
      </c>
      <c r="Q39" s="8" t="s">
        <v>44</v>
      </c>
      <c r="R39" s="8" t="s">
        <v>44</v>
      </c>
      <c r="S39" s="8" t="s">
        <v>44</v>
      </c>
      <c r="T39" s="8">
        <f t="shared" si="11"/>
        <v>90</v>
      </c>
      <c r="U39" s="14" t="str">
        <f t="shared" si="12"/>
        <v>Baja 2 niveles de Probabilidad e impacto</v>
      </c>
      <c r="V39" s="11" t="s">
        <v>46</v>
      </c>
      <c r="W39" s="11" t="s">
        <v>41</v>
      </c>
      <c r="X39" s="12">
        <f t="shared" si="13"/>
        <v>10</v>
      </c>
      <c r="Y39" s="11" t="str">
        <f t="shared" si="14"/>
        <v>Zona de riesgo alta</v>
      </c>
      <c r="Z39" s="10" t="str">
        <f t="shared" si="15"/>
        <v>Prevenir
Proteger
Transferir</v>
      </c>
      <c r="AA39" s="13" t="s">
        <v>277</v>
      </c>
      <c r="AB39" s="15" t="s">
        <v>140</v>
      </c>
      <c r="AC39" s="16">
        <v>46332</v>
      </c>
      <c r="AD39" s="15"/>
      <c r="AE39" s="17"/>
      <c r="AF39" s="18"/>
      <c r="AG39" s="25" t="s">
        <v>278</v>
      </c>
    </row>
    <row r="40" spans="1:33" ht="71.25" customHeight="1" x14ac:dyDescent="0.25">
      <c r="A40" s="8" t="s">
        <v>128</v>
      </c>
      <c r="B40" s="8" t="s">
        <v>279</v>
      </c>
      <c r="C40" s="8" t="s">
        <v>74</v>
      </c>
      <c r="D40" s="9" t="s">
        <v>280</v>
      </c>
      <c r="E40" s="10" t="s">
        <v>281</v>
      </c>
      <c r="F40" s="10" t="s">
        <v>282</v>
      </c>
      <c r="G40" s="11" t="s">
        <v>40</v>
      </c>
      <c r="H40" s="11" t="s">
        <v>64</v>
      </c>
      <c r="I40" s="12">
        <f t="shared" si="8"/>
        <v>60</v>
      </c>
      <c r="J40" s="11" t="str">
        <f t="shared" si="9"/>
        <v>Zona de riesgo extrema</v>
      </c>
      <c r="K40" s="10" t="str">
        <f t="shared" si="10"/>
        <v>Prevenir
Proteger
Transferir
Eliminar</v>
      </c>
      <c r="L40" s="13" t="s">
        <v>283</v>
      </c>
      <c r="M40" s="8" t="s">
        <v>43</v>
      </c>
      <c r="N40" s="8" t="s">
        <v>44</v>
      </c>
      <c r="O40" s="8" t="s">
        <v>44</v>
      </c>
      <c r="P40" s="8" t="s">
        <v>45</v>
      </c>
      <c r="Q40" s="8" t="s">
        <v>44</v>
      </c>
      <c r="R40" s="8" t="s">
        <v>44</v>
      </c>
      <c r="S40" s="8" t="s">
        <v>44</v>
      </c>
      <c r="T40" s="8">
        <f t="shared" si="11"/>
        <v>90</v>
      </c>
      <c r="U40" s="14" t="str">
        <f t="shared" si="12"/>
        <v>Baja 2 niveles de Probabilidad</v>
      </c>
      <c r="V40" s="11" t="s">
        <v>46</v>
      </c>
      <c r="W40" s="11" t="s">
        <v>41</v>
      </c>
      <c r="X40" s="12">
        <f t="shared" si="13"/>
        <v>10</v>
      </c>
      <c r="Y40" s="11" t="str">
        <f t="shared" si="14"/>
        <v>Zona de riesgo alta</v>
      </c>
      <c r="Z40" s="10" t="str">
        <f t="shared" si="15"/>
        <v>Prevenir
Proteger
Transferir</v>
      </c>
      <c r="AA40" s="13" t="s">
        <v>284</v>
      </c>
      <c r="AB40" s="15" t="s">
        <v>140</v>
      </c>
      <c r="AC40" s="16">
        <v>46339</v>
      </c>
      <c r="AD40" s="15"/>
      <c r="AE40" s="23"/>
      <c r="AF40" s="24"/>
      <c r="AG40" s="25" t="s">
        <v>285</v>
      </c>
    </row>
    <row r="41" spans="1:33" ht="71.25" customHeight="1" x14ac:dyDescent="0.25">
      <c r="A41" s="8" t="s">
        <v>128</v>
      </c>
      <c r="B41" s="8" t="s">
        <v>279</v>
      </c>
      <c r="C41" s="8" t="s">
        <v>74</v>
      </c>
      <c r="D41" s="9" t="s">
        <v>286</v>
      </c>
      <c r="E41" s="10" t="s">
        <v>287</v>
      </c>
      <c r="F41" s="10" t="s">
        <v>145</v>
      </c>
      <c r="G41" s="11" t="s">
        <v>122</v>
      </c>
      <c r="H41" s="11" t="s">
        <v>54</v>
      </c>
      <c r="I41" s="12">
        <f t="shared" si="8"/>
        <v>10</v>
      </c>
      <c r="J41" s="11" t="str">
        <f t="shared" si="9"/>
        <v>Zona de riesgo alta</v>
      </c>
      <c r="K41" s="10" t="str">
        <f t="shared" si="10"/>
        <v>Prevenir
Proteger
Transferir</v>
      </c>
      <c r="L41" s="13" t="s">
        <v>288</v>
      </c>
      <c r="M41" s="8" t="s">
        <v>56</v>
      </c>
      <c r="N41" s="8" t="s">
        <v>44</v>
      </c>
      <c r="O41" s="8" t="s">
        <v>44</v>
      </c>
      <c r="P41" s="8" t="s">
        <v>45</v>
      </c>
      <c r="Q41" s="8" t="s">
        <v>44</v>
      </c>
      <c r="R41" s="8" t="s">
        <v>44</v>
      </c>
      <c r="S41" s="8" t="s">
        <v>44</v>
      </c>
      <c r="T41" s="8">
        <f t="shared" si="11"/>
        <v>90</v>
      </c>
      <c r="U41" s="14" t="str">
        <f t="shared" si="12"/>
        <v>Baja 2 niveles de Probabilidad e impacto</v>
      </c>
      <c r="V41" s="11" t="s">
        <v>46</v>
      </c>
      <c r="W41" s="11" t="s">
        <v>41</v>
      </c>
      <c r="X41" s="12">
        <f t="shared" si="13"/>
        <v>10</v>
      </c>
      <c r="Y41" s="11" t="str">
        <f t="shared" si="14"/>
        <v>Zona de riesgo alta</v>
      </c>
      <c r="Z41" s="10" t="str">
        <f t="shared" si="15"/>
        <v>Prevenir
Proteger
Transferir</v>
      </c>
      <c r="AA41" s="13" t="s">
        <v>134</v>
      </c>
      <c r="AB41" s="15" t="s">
        <v>140</v>
      </c>
      <c r="AC41" s="16">
        <v>46339</v>
      </c>
      <c r="AD41" s="15"/>
      <c r="AE41" s="23"/>
      <c r="AF41" s="24"/>
      <c r="AG41" s="25" t="s">
        <v>289</v>
      </c>
    </row>
    <row r="42" spans="1:33" ht="71.25" customHeight="1" x14ac:dyDescent="0.25">
      <c r="A42" s="8" t="s">
        <v>128</v>
      </c>
      <c r="B42" s="8" t="s">
        <v>279</v>
      </c>
      <c r="C42" s="8" t="s">
        <v>74</v>
      </c>
      <c r="D42" s="9" t="s">
        <v>290</v>
      </c>
      <c r="E42" s="10" t="s">
        <v>291</v>
      </c>
      <c r="F42" s="10" t="s">
        <v>292</v>
      </c>
      <c r="G42" s="11" t="s">
        <v>40</v>
      </c>
      <c r="H42" s="11" t="s">
        <v>54</v>
      </c>
      <c r="I42" s="12">
        <f t="shared" si="8"/>
        <v>15</v>
      </c>
      <c r="J42" s="11" t="str">
        <f t="shared" si="9"/>
        <v>Zona de riesgo alta</v>
      </c>
      <c r="K42" s="10" t="str">
        <f t="shared" si="10"/>
        <v>Prevenir
Proteger
Transferir</v>
      </c>
      <c r="L42" s="13" t="s">
        <v>293</v>
      </c>
      <c r="M42" s="8" t="s">
        <v>43</v>
      </c>
      <c r="N42" s="8" t="s">
        <v>44</v>
      </c>
      <c r="O42" s="8" t="s">
        <v>44</v>
      </c>
      <c r="P42" s="8" t="s">
        <v>45</v>
      </c>
      <c r="Q42" s="8" t="s">
        <v>44</v>
      </c>
      <c r="R42" s="8" t="s">
        <v>44</v>
      </c>
      <c r="S42" s="8" t="s">
        <v>44</v>
      </c>
      <c r="T42" s="8">
        <f t="shared" si="11"/>
        <v>90</v>
      </c>
      <c r="U42" s="14" t="str">
        <f t="shared" si="12"/>
        <v>Baja 2 niveles de Probabilidad</v>
      </c>
      <c r="V42" s="11" t="s">
        <v>122</v>
      </c>
      <c r="W42" s="11" t="s">
        <v>54</v>
      </c>
      <c r="X42" s="12">
        <f t="shared" si="13"/>
        <v>10</v>
      </c>
      <c r="Y42" s="11" t="str">
        <f t="shared" si="14"/>
        <v>Zona de riesgo alta</v>
      </c>
      <c r="Z42" s="10" t="str">
        <f t="shared" si="15"/>
        <v>Prevenir
Proteger
Transferir</v>
      </c>
      <c r="AA42" s="13" t="s">
        <v>294</v>
      </c>
      <c r="AB42" s="15" t="s">
        <v>140</v>
      </c>
      <c r="AC42" s="16">
        <v>46339</v>
      </c>
      <c r="AD42" s="15"/>
      <c r="AE42" s="23"/>
      <c r="AF42" s="24"/>
      <c r="AG42" s="25" t="s">
        <v>295</v>
      </c>
    </row>
    <row r="43" spans="1:33" ht="85.5" customHeight="1" x14ac:dyDescent="0.25">
      <c r="A43" s="8" t="s">
        <v>128</v>
      </c>
      <c r="B43" s="8" t="s">
        <v>184</v>
      </c>
      <c r="C43" s="8" t="s">
        <v>74</v>
      </c>
      <c r="D43" s="9" t="s">
        <v>296</v>
      </c>
      <c r="E43" s="10" t="s">
        <v>297</v>
      </c>
      <c r="F43" s="10" t="s">
        <v>132</v>
      </c>
      <c r="G43" s="11" t="s">
        <v>46</v>
      </c>
      <c r="H43" s="11" t="s">
        <v>72</v>
      </c>
      <c r="I43" s="12">
        <f t="shared" si="8"/>
        <v>2.5</v>
      </c>
      <c r="J43" s="11" t="str">
        <f t="shared" si="9"/>
        <v>Zona de riesgo baja</v>
      </c>
      <c r="K43" s="10" t="str">
        <f t="shared" si="10"/>
        <v>Aceptar</v>
      </c>
      <c r="L43" s="13" t="s">
        <v>298</v>
      </c>
      <c r="M43" s="8" t="s">
        <v>43</v>
      </c>
      <c r="N43" s="8" t="s">
        <v>44</v>
      </c>
      <c r="O43" s="8" t="s">
        <v>44</v>
      </c>
      <c r="P43" s="8" t="s">
        <v>103</v>
      </c>
      <c r="Q43" s="8" t="s">
        <v>44</v>
      </c>
      <c r="R43" s="8" t="s">
        <v>44</v>
      </c>
      <c r="S43" s="8" t="s">
        <v>44</v>
      </c>
      <c r="T43" s="8">
        <f t="shared" si="11"/>
        <v>100</v>
      </c>
      <c r="U43" s="14" t="str">
        <f t="shared" si="12"/>
        <v>Baja 2 niveles de Probabilidad</v>
      </c>
      <c r="V43" s="11" t="s">
        <v>46</v>
      </c>
      <c r="W43" s="11" t="s">
        <v>41</v>
      </c>
      <c r="X43" s="12">
        <f t="shared" si="13"/>
        <v>10</v>
      </c>
      <c r="Y43" s="11" t="str">
        <f t="shared" si="14"/>
        <v>Zona de riesgo alta</v>
      </c>
      <c r="Z43" s="10" t="str">
        <f t="shared" si="15"/>
        <v>Prevenir
Proteger
Transferir</v>
      </c>
      <c r="AA43" s="13" t="s">
        <v>299</v>
      </c>
      <c r="AB43" s="15" t="s">
        <v>300</v>
      </c>
      <c r="AC43" s="16">
        <v>46346</v>
      </c>
      <c r="AD43" s="15"/>
      <c r="AE43" s="17"/>
      <c r="AF43" s="18"/>
      <c r="AG43" s="25" t="s">
        <v>301</v>
      </c>
    </row>
    <row r="44" spans="1:33" ht="57" customHeight="1" x14ac:dyDescent="0.25">
      <c r="A44" s="8" t="s">
        <v>128</v>
      </c>
      <c r="B44" s="8" t="s">
        <v>184</v>
      </c>
      <c r="C44" s="8" t="s">
        <v>36</v>
      </c>
      <c r="D44" s="9" t="s">
        <v>302</v>
      </c>
      <c r="E44" s="10" t="s">
        <v>303</v>
      </c>
      <c r="F44" s="10" t="s">
        <v>132</v>
      </c>
      <c r="G44" s="11" t="s">
        <v>40</v>
      </c>
      <c r="H44" s="11" t="s">
        <v>54</v>
      </c>
      <c r="I44" s="12">
        <f t="shared" si="8"/>
        <v>15</v>
      </c>
      <c r="J44" s="11" t="str">
        <f t="shared" si="9"/>
        <v>Zona de riesgo alta</v>
      </c>
      <c r="K44" s="10" t="str">
        <f t="shared" si="10"/>
        <v>Prevenir
Proteger
Transferir</v>
      </c>
      <c r="L44" s="13" t="s">
        <v>304</v>
      </c>
      <c r="M44" s="8" t="s">
        <v>56</v>
      </c>
      <c r="N44" s="8" t="s">
        <v>44</v>
      </c>
      <c r="O44" s="8" t="s">
        <v>44</v>
      </c>
      <c r="P44" s="8" t="s">
        <v>45</v>
      </c>
      <c r="Q44" s="8" t="s">
        <v>44</v>
      </c>
      <c r="R44" s="8" t="s">
        <v>44</v>
      </c>
      <c r="S44" s="8" t="s">
        <v>44</v>
      </c>
      <c r="T44" s="8">
        <f t="shared" si="11"/>
        <v>90</v>
      </c>
      <c r="U44" s="14" t="str">
        <f t="shared" si="12"/>
        <v>Baja 2 niveles de Probabilidad e impacto</v>
      </c>
      <c r="V44" s="11" t="s">
        <v>46</v>
      </c>
      <c r="W44" s="11" t="s">
        <v>41</v>
      </c>
      <c r="X44" s="12">
        <f t="shared" si="13"/>
        <v>10</v>
      </c>
      <c r="Y44" s="11" t="str">
        <f t="shared" si="14"/>
        <v>Zona de riesgo alta</v>
      </c>
      <c r="Z44" s="10" t="str">
        <f t="shared" si="15"/>
        <v>Prevenir
Proteger
Transferir</v>
      </c>
      <c r="AA44" s="13" t="s">
        <v>305</v>
      </c>
      <c r="AB44" s="15" t="s">
        <v>140</v>
      </c>
      <c r="AC44" s="16">
        <v>46346</v>
      </c>
      <c r="AD44" s="15"/>
      <c r="AE44" s="17"/>
      <c r="AF44" s="18"/>
      <c r="AG44" s="25" t="s">
        <v>306</v>
      </c>
    </row>
    <row r="45" spans="1:33" ht="45" customHeight="1" x14ac:dyDescent="0.25">
      <c r="A45" s="8" t="s">
        <v>128</v>
      </c>
      <c r="B45" s="8" t="s">
        <v>184</v>
      </c>
      <c r="C45" s="8" t="s">
        <v>36</v>
      </c>
      <c r="D45" s="9" t="s">
        <v>307</v>
      </c>
      <c r="E45" s="10" t="s">
        <v>308</v>
      </c>
      <c r="F45" s="10" t="s">
        <v>309</v>
      </c>
      <c r="G45" s="11" t="s">
        <v>46</v>
      </c>
      <c r="H45" s="11" t="s">
        <v>41</v>
      </c>
      <c r="I45" s="12">
        <f t="shared" si="8"/>
        <v>10</v>
      </c>
      <c r="J45" s="11" t="str">
        <f t="shared" si="9"/>
        <v>Zona de riesgo alta</v>
      </c>
      <c r="K45" s="10" t="str">
        <f t="shared" si="10"/>
        <v>Prevenir
Proteger
Transferir</v>
      </c>
      <c r="L45" s="13" t="s">
        <v>310</v>
      </c>
      <c r="M45" s="8" t="s">
        <v>43</v>
      </c>
      <c r="N45" s="8" t="s">
        <v>44</v>
      </c>
      <c r="O45" s="8" t="s">
        <v>44</v>
      </c>
      <c r="P45" s="8" t="s">
        <v>45</v>
      </c>
      <c r="Q45" s="8" t="s">
        <v>44</v>
      </c>
      <c r="R45" s="8" t="s">
        <v>44</v>
      </c>
      <c r="S45" s="8" t="s">
        <v>44</v>
      </c>
      <c r="T45" s="8">
        <f t="shared" si="11"/>
        <v>90</v>
      </c>
      <c r="U45" s="14" t="str">
        <f t="shared" si="12"/>
        <v>Baja 2 niveles de Probabilidad</v>
      </c>
      <c r="V45" s="11" t="s">
        <v>46</v>
      </c>
      <c r="W45" s="11" t="s">
        <v>41</v>
      </c>
      <c r="X45" s="12">
        <f t="shared" si="13"/>
        <v>10</v>
      </c>
      <c r="Y45" s="11" t="str">
        <f t="shared" si="14"/>
        <v>Zona de riesgo alta</v>
      </c>
      <c r="Z45" s="10" t="str">
        <f t="shared" si="15"/>
        <v>Prevenir
Proteger
Transferir</v>
      </c>
      <c r="AA45" s="13" t="s">
        <v>311</v>
      </c>
      <c r="AB45" s="15" t="s">
        <v>300</v>
      </c>
      <c r="AC45" s="16">
        <v>46346</v>
      </c>
      <c r="AD45" s="31"/>
      <c r="AE45" s="17"/>
      <c r="AF45" s="18"/>
      <c r="AG45" s="25" t="s">
        <v>312</v>
      </c>
    </row>
    <row r="46" spans="1:33" ht="71.25" customHeight="1" x14ac:dyDescent="0.25">
      <c r="A46" s="8" t="s">
        <v>128</v>
      </c>
      <c r="B46" s="8" t="s">
        <v>184</v>
      </c>
      <c r="C46" s="8" t="s">
        <v>60</v>
      </c>
      <c r="D46" s="9" t="s">
        <v>313</v>
      </c>
      <c r="E46" s="10" t="s">
        <v>314</v>
      </c>
      <c r="F46" s="10" t="s">
        <v>315</v>
      </c>
      <c r="G46" s="11" t="s">
        <v>40</v>
      </c>
      <c r="H46" s="11" t="s">
        <v>72</v>
      </c>
      <c r="I46" s="12">
        <f t="shared" si="8"/>
        <v>7.5</v>
      </c>
      <c r="J46" s="11" t="str">
        <f t="shared" si="9"/>
        <v>Zona de riesgo moderada</v>
      </c>
      <c r="K46" s="10" t="str">
        <f t="shared" si="10"/>
        <v>Prevenir
Retener
Proteger</v>
      </c>
      <c r="L46" s="13" t="s">
        <v>316</v>
      </c>
      <c r="M46" s="8" t="s">
        <v>43</v>
      </c>
      <c r="N46" s="8" t="s">
        <v>44</v>
      </c>
      <c r="O46" s="8" t="s">
        <v>44</v>
      </c>
      <c r="P46" s="8" t="s">
        <v>45</v>
      </c>
      <c r="Q46" s="8" t="s">
        <v>44</v>
      </c>
      <c r="R46" s="8" t="s">
        <v>44</v>
      </c>
      <c r="S46" s="8" t="s">
        <v>44</v>
      </c>
      <c r="T46" s="8">
        <f t="shared" si="11"/>
        <v>90</v>
      </c>
      <c r="U46" s="14" t="str">
        <f t="shared" si="12"/>
        <v>Baja 2 niveles de Probabilidad</v>
      </c>
      <c r="V46" s="11" t="s">
        <v>40</v>
      </c>
      <c r="W46" s="11" t="s">
        <v>72</v>
      </c>
      <c r="X46" s="12">
        <f t="shared" si="13"/>
        <v>7.5</v>
      </c>
      <c r="Y46" s="11" t="str">
        <f t="shared" si="14"/>
        <v>Zona de riesgo moderada</v>
      </c>
      <c r="Z46" s="10" t="str">
        <f t="shared" si="15"/>
        <v>Prevenir
Retener
Proteger</v>
      </c>
      <c r="AA46" s="13" t="s">
        <v>134</v>
      </c>
      <c r="AB46" s="15" t="s">
        <v>300</v>
      </c>
      <c r="AC46" s="16">
        <v>46346</v>
      </c>
      <c r="AD46" s="31"/>
      <c r="AE46" s="17"/>
      <c r="AF46" s="18"/>
      <c r="AG46" s="25" t="s">
        <v>317</v>
      </c>
    </row>
    <row r="47" spans="1:33" ht="71.25" customHeight="1" x14ac:dyDescent="0.25">
      <c r="A47" s="8" t="s">
        <v>128</v>
      </c>
      <c r="B47" s="8" t="s">
        <v>184</v>
      </c>
      <c r="C47" s="8" t="s">
        <v>60</v>
      </c>
      <c r="D47" s="9" t="s">
        <v>318</v>
      </c>
      <c r="E47" s="10" t="s">
        <v>319</v>
      </c>
      <c r="F47" s="10" t="s">
        <v>320</v>
      </c>
      <c r="G47" s="11" t="s">
        <v>40</v>
      </c>
      <c r="H47" s="11" t="s">
        <v>72</v>
      </c>
      <c r="I47" s="12">
        <f t="shared" si="8"/>
        <v>7.5</v>
      </c>
      <c r="J47" s="11" t="str">
        <f t="shared" si="9"/>
        <v>Zona de riesgo moderada</v>
      </c>
      <c r="K47" s="10" t="str">
        <f t="shared" si="10"/>
        <v>Prevenir
Retener
Proteger</v>
      </c>
      <c r="L47" s="13" t="s">
        <v>321</v>
      </c>
      <c r="M47" s="8" t="s">
        <v>43</v>
      </c>
      <c r="N47" s="8" t="s">
        <v>44</v>
      </c>
      <c r="O47" s="8" t="s">
        <v>44</v>
      </c>
      <c r="P47" s="8" t="s">
        <v>45</v>
      </c>
      <c r="Q47" s="8" t="s">
        <v>44</v>
      </c>
      <c r="R47" s="8" t="s">
        <v>44</v>
      </c>
      <c r="S47" s="8" t="s">
        <v>44</v>
      </c>
      <c r="T47" s="8">
        <f t="shared" si="11"/>
        <v>90</v>
      </c>
      <c r="U47" s="14" t="str">
        <f t="shared" si="12"/>
        <v>Baja 2 niveles de Probabilidad</v>
      </c>
      <c r="V47" s="11" t="s">
        <v>122</v>
      </c>
      <c r="W47" s="11" t="s">
        <v>72</v>
      </c>
      <c r="X47" s="12">
        <f t="shared" si="13"/>
        <v>5</v>
      </c>
      <c r="Y47" s="11" t="str">
        <f t="shared" si="14"/>
        <v>Zona de riesgo moderada</v>
      </c>
      <c r="Z47" s="10" t="str">
        <f t="shared" si="15"/>
        <v>Prevenir
Retener
Proteger</v>
      </c>
      <c r="AA47" s="13" t="s">
        <v>134</v>
      </c>
      <c r="AB47" s="15" t="s">
        <v>300</v>
      </c>
      <c r="AC47" s="16">
        <v>46346</v>
      </c>
      <c r="AD47" s="31"/>
      <c r="AE47" s="17"/>
      <c r="AF47" s="18"/>
      <c r="AG47" s="25" t="s">
        <v>322</v>
      </c>
    </row>
    <row r="48" spans="1:33" ht="42.75" customHeight="1" x14ac:dyDescent="0.25">
      <c r="A48" s="8" t="s">
        <v>128</v>
      </c>
      <c r="B48" s="8" t="s">
        <v>323</v>
      </c>
      <c r="C48" s="8" t="s">
        <v>60</v>
      </c>
      <c r="D48" s="9" t="s">
        <v>324</v>
      </c>
      <c r="E48" s="10" t="s">
        <v>325</v>
      </c>
      <c r="F48" s="10" t="s">
        <v>326</v>
      </c>
      <c r="G48" s="11" t="s">
        <v>40</v>
      </c>
      <c r="H48" s="11" t="s">
        <v>54</v>
      </c>
      <c r="I48" s="12">
        <f t="shared" si="8"/>
        <v>15</v>
      </c>
      <c r="J48" s="11" t="str">
        <f t="shared" si="9"/>
        <v>Zona de riesgo alta</v>
      </c>
      <c r="K48" s="10" t="str">
        <f t="shared" si="10"/>
        <v>Prevenir
Proteger
Transferir</v>
      </c>
      <c r="L48" s="13" t="s">
        <v>327</v>
      </c>
      <c r="M48" s="8" t="s">
        <v>161</v>
      </c>
      <c r="N48" s="8" t="s">
        <v>44</v>
      </c>
      <c r="O48" s="8" t="s">
        <v>44</v>
      </c>
      <c r="P48" s="8" t="s">
        <v>45</v>
      </c>
      <c r="Q48" s="8" t="s">
        <v>44</v>
      </c>
      <c r="R48" s="8" t="s">
        <v>44</v>
      </c>
      <c r="S48" s="8" t="s">
        <v>44</v>
      </c>
      <c r="T48" s="8">
        <f t="shared" si="11"/>
        <v>90</v>
      </c>
      <c r="U48" s="14" t="str">
        <f t="shared" si="12"/>
        <v>Baja 2 niveles de Impacto</v>
      </c>
      <c r="V48" s="11" t="s">
        <v>40</v>
      </c>
      <c r="W48" s="11" t="s">
        <v>41</v>
      </c>
      <c r="X48" s="12">
        <f t="shared" si="13"/>
        <v>30</v>
      </c>
      <c r="Y48" s="11" t="str">
        <f t="shared" si="14"/>
        <v>Zona de riesgo alta</v>
      </c>
      <c r="Z48" s="10" t="str">
        <f t="shared" si="15"/>
        <v>Prevenir
Proteger
Transferir</v>
      </c>
      <c r="AA48" s="13" t="s">
        <v>328</v>
      </c>
      <c r="AB48" s="15" t="s">
        <v>329</v>
      </c>
      <c r="AC48" s="16">
        <v>46346</v>
      </c>
      <c r="AD48" s="15"/>
      <c r="AE48" s="23"/>
      <c r="AF48" s="24"/>
      <c r="AG48" s="25" t="s">
        <v>330</v>
      </c>
    </row>
    <row r="49" spans="1:33" ht="156.75" customHeight="1" x14ac:dyDescent="0.25">
      <c r="A49" s="8" t="s">
        <v>331</v>
      </c>
      <c r="B49" s="8" t="s">
        <v>332</v>
      </c>
      <c r="C49" s="8" t="s">
        <v>60</v>
      </c>
      <c r="D49" s="9" t="s">
        <v>333</v>
      </c>
      <c r="E49" s="10" t="s">
        <v>334</v>
      </c>
      <c r="F49" s="10" t="s">
        <v>335</v>
      </c>
      <c r="G49" s="11" t="s">
        <v>40</v>
      </c>
      <c r="H49" s="11" t="s">
        <v>54</v>
      </c>
      <c r="I49" s="12">
        <f t="shared" si="8"/>
        <v>15</v>
      </c>
      <c r="J49" s="11" t="str">
        <f t="shared" si="9"/>
        <v>Zona de riesgo alta</v>
      </c>
      <c r="K49" s="10" t="str">
        <f t="shared" si="10"/>
        <v>Prevenir
Proteger
Transferir</v>
      </c>
      <c r="L49" s="13" t="s">
        <v>336</v>
      </c>
      <c r="M49" s="8" t="s">
        <v>56</v>
      </c>
      <c r="N49" s="8" t="s">
        <v>44</v>
      </c>
      <c r="O49" s="8" t="s">
        <v>44</v>
      </c>
      <c r="P49" s="8" t="s">
        <v>45</v>
      </c>
      <c r="Q49" s="8" t="s">
        <v>44</v>
      </c>
      <c r="R49" s="8" t="s">
        <v>44</v>
      </c>
      <c r="S49" s="8" t="s">
        <v>44</v>
      </c>
      <c r="T49" s="8">
        <f t="shared" si="11"/>
        <v>90</v>
      </c>
      <c r="U49" s="14" t="str">
        <f t="shared" si="12"/>
        <v>Baja 2 niveles de Probabilidad e impacto</v>
      </c>
      <c r="V49" s="11" t="s">
        <v>46</v>
      </c>
      <c r="W49" s="11" t="s">
        <v>41</v>
      </c>
      <c r="X49" s="12">
        <f t="shared" si="13"/>
        <v>10</v>
      </c>
      <c r="Y49" s="11" t="str">
        <f t="shared" si="14"/>
        <v>Zona de riesgo alta</v>
      </c>
      <c r="Z49" s="10" t="str">
        <f t="shared" si="15"/>
        <v>Prevenir
Proteger
Transferir</v>
      </c>
      <c r="AA49" s="13" t="s">
        <v>337</v>
      </c>
      <c r="AB49" s="15" t="s">
        <v>338</v>
      </c>
      <c r="AC49" s="16">
        <v>46325</v>
      </c>
      <c r="AD49" s="15"/>
      <c r="AE49" s="23"/>
      <c r="AF49" s="24"/>
      <c r="AG49" s="25" t="s">
        <v>339</v>
      </c>
    </row>
    <row r="50" spans="1:33" ht="99.75" customHeight="1" x14ac:dyDescent="0.25">
      <c r="A50" s="8" t="s">
        <v>331</v>
      </c>
      <c r="B50" s="8" t="s">
        <v>332</v>
      </c>
      <c r="C50" s="8" t="s">
        <v>60</v>
      </c>
      <c r="D50" s="9" t="s">
        <v>340</v>
      </c>
      <c r="E50" s="10" t="s">
        <v>341</v>
      </c>
      <c r="F50" s="10" t="s">
        <v>342</v>
      </c>
      <c r="G50" s="11" t="s">
        <v>40</v>
      </c>
      <c r="H50" s="11" t="s">
        <v>54</v>
      </c>
      <c r="I50" s="12">
        <f t="shared" si="8"/>
        <v>15</v>
      </c>
      <c r="J50" s="11" t="str">
        <f t="shared" si="9"/>
        <v>Zona de riesgo alta</v>
      </c>
      <c r="K50" s="10" t="str">
        <f t="shared" si="10"/>
        <v>Prevenir
Proteger
Transferir</v>
      </c>
      <c r="L50" s="13" t="s">
        <v>343</v>
      </c>
      <c r="M50" s="8" t="s">
        <v>56</v>
      </c>
      <c r="N50" s="8" t="s">
        <v>44</v>
      </c>
      <c r="O50" s="8" t="s">
        <v>44</v>
      </c>
      <c r="P50" s="8" t="s">
        <v>45</v>
      </c>
      <c r="Q50" s="8" t="s">
        <v>44</v>
      </c>
      <c r="R50" s="8" t="s">
        <v>44</v>
      </c>
      <c r="S50" s="8" t="s">
        <v>44</v>
      </c>
      <c r="T50" s="8">
        <f t="shared" si="11"/>
        <v>90</v>
      </c>
      <c r="U50" s="14" t="str">
        <f t="shared" si="12"/>
        <v>Baja 2 niveles de Probabilidad e impacto</v>
      </c>
      <c r="V50" s="11" t="s">
        <v>46</v>
      </c>
      <c r="W50" s="11" t="s">
        <v>41</v>
      </c>
      <c r="X50" s="12">
        <f t="shared" si="13"/>
        <v>10</v>
      </c>
      <c r="Y50" s="11" t="str">
        <f t="shared" si="14"/>
        <v>Zona de riesgo alta</v>
      </c>
      <c r="Z50" s="10" t="str">
        <f t="shared" si="15"/>
        <v>Prevenir
Proteger
Transferir</v>
      </c>
      <c r="AA50" s="13" t="s">
        <v>344</v>
      </c>
      <c r="AB50" s="15" t="s">
        <v>338</v>
      </c>
      <c r="AC50" s="16">
        <v>46325</v>
      </c>
      <c r="AD50" s="15"/>
      <c r="AE50" s="23"/>
      <c r="AF50" s="24"/>
      <c r="AG50" s="25" t="s">
        <v>345</v>
      </c>
    </row>
    <row r="51" spans="1:33" ht="99.75" customHeight="1" x14ac:dyDescent="0.25">
      <c r="A51" s="8" t="s">
        <v>331</v>
      </c>
      <c r="B51" s="8" t="s">
        <v>346</v>
      </c>
      <c r="C51" s="8" t="s">
        <v>67</v>
      </c>
      <c r="D51" s="9" t="s">
        <v>347</v>
      </c>
      <c r="E51" s="10" t="s">
        <v>348</v>
      </c>
      <c r="F51" s="10" t="s">
        <v>349</v>
      </c>
      <c r="G51" s="11" t="s">
        <v>40</v>
      </c>
      <c r="H51" s="11" t="s">
        <v>41</v>
      </c>
      <c r="I51" s="12">
        <f t="shared" si="8"/>
        <v>30</v>
      </c>
      <c r="J51" s="11" t="str">
        <f t="shared" si="9"/>
        <v>Zona de riesgo extrema</v>
      </c>
      <c r="K51" s="10" t="str">
        <f t="shared" si="10"/>
        <v>Prevenir
Proteger
Transferir
Eliminar</v>
      </c>
      <c r="L51" s="13" t="s">
        <v>350</v>
      </c>
      <c r="M51" s="8" t="s">
        <v>56</v>
      </c>
      <c r="N51" s="8" t="s">
        <v>44</v>
      </c>
      <c r="O51" s="8" t="s">
        <v>44</v>
      </c>
      <c r="P51" s="8" t="s">
        <v>45</v>
      </c>
      <c r="Q51" s="8" t="s">
        <v>44</v>
      </c>
      <c r="R51" s="8" t="s">
        <v>44</v>
      </c>
      <c r="S51" s="8" t="s">
        <v>44</v>
      </c>
      <c r="T51" s="8">
        <f t="shared" si="11"/>
        <v>90</v>
      </c>
      <c r="U51" s="14" t="str">
        <f t="shared" si="12"/>
        <v>Baja 2 niveles de Probabilidad e impacto</v>
      </c>
      <c r="V51" s="11" t="s">
        <v>122</v>
      </c>
      <c r="W51" s="11" t="s">
        <v>41</v>
      </c>
      <c r="X51" s="12">
        <f t="shared" si="13"/>
        <v>20</v>
      </c>
      <c r="Y51" s="11" t="str">
        <f t="shared" si="14"/>
        <v>Zona de riesgo alta</v>
      </c>
      <c r="Z51" s="10" t="str">
        <f t="shared" si="15"/>
        <v>Prevenir
Proteger
Transferir</v>
      </c>
      <c r="AA51" s="13" t="s">
        <v>351</v>
      </c>
      <c r="AB51" s="15" t="s">
        <v>352</v>
      </c>
      <c r="AC51" s="16">
        <v>46325</v>
      </c>
      <c r="AD51" s="31"/>
      <c r="AE51" s="17"/>
      <c r="AF51" s="18"/>
      <c r="AG51" s="19" t="s">
        <v>353</v>
      </c>
    </row>
    <row r="52" spans="1:33" ht="128.25" customHeight="1" x14ac:dyDescent="0.25">
      <c r="A52" s="8" t="s">
        <v>331</v>
      </c>
      <c r="B52" s="8" t="s">
        <v>346</v>
      </c>
      <c r="C52" s="8" t="s">
        <v>67</v>
      </c>
      <c r="D52" s="9" t="s">
        <v>354</v>
      </c>
      <c r="E52" s="10" t="s">
        <v>355</v>
      </c>
      <c r="F52" s="10" t="s">
        <v>356</v>
      </c>
      <c r="G52" s="11" t="s">
        <v>86</v>
      </c>
      <c r="H52" s="11" t="s">
        <v>54</v>
      </c>
      <c r="I52" s="12">
        <f t="shared" si="8"/>
        <v>20</v>
      </c>
      <c r="J52" s="11" t="str">
        <f t="shared" si="9"/>
        <v>Zona de riesgo alta</v>
      </c>
      <c r="K52" s="10" t="str">
        <f t="shared" si="10"/>
        <v>Prevenir
Proteger
Transferir</v>
      </c>
      <c r="L52" s="13" t="s">
        <v>357</v>
      </c>
      <c r="M52" s="8" t="s">
        <v>56</v>
      </c>
      <c r="N52" s="8" t="s">
        <v>44</v>
      </c>
      <c r="O52" s="8" t="s">
        <v>44</v>
      </c>
      <c r="P52" s="8" t="s">
        <v>45</v>
      </c>
      <c r="Q52" s="8" t="s">
        <v>44</v>
      </c>
      <c r="R52" s="8" t="s">
        <v>44</v>
      </c>
      <c r="S52" s="8" t="s">
        <v>44</v>
      </c>
      <c r="T52" s="8">
        <f t="shared" si="11"/>
        <v>90</v>
      </c>
      <c r="U52" s="14" t="str">
        <f t="shared" si="12"/>
        <v>Baja 2 niveles de Probabilidad e impacto</v>
      </c>
      <c r="V52" s="11" t="s">
        <v>46</v>
      </c>
      <c r="W52" s="11" t="s">
        <v>54</v>
      </c>
      <c r="X52" s="12">
        <f t="shared" si="13"/>
        <v>5</v>
      </c>
      <c r="Y52" s="11" t="str">
        <f t="shared" si="14"/>
        <v>Zona de riesgo moderada</v>
      </c>
      <c r="Z52" s="10" t="str">
        <f t="shared" si="15"/>
        <v>Prevenir
Retener
Proteger</v>
      </c>
      <c r="AA52" s="13" t="s">
        <v>358</v>
      </c>
      <c r="AB52" s="15" t="s">
        <v>352</v>
      </c>
      <c r="AC52" s="16">
        <v>46325</v>
      </c>
      <c r="AD52" s="31"/>
      <c r="AE52" s="17"/>
      <c r="AF52" s="18"/>
      <c r="AG52" s="19" t="s">
        <v>359</v>
      </c>
    </row>
    <row r="53" spans="1:33" ht="85.5" customHeight="1" x14ac:dyDescent="0.25">
      <c r="A53" s="8" t="s">
        <v>331</v>
      </c>
      <c r="B53" s="8" t="s">
        <v>332</v>
      </c>
      <c r="C53" s="8" t="s">
        <v>96</v>
      </c>
      <c r="D53" s="9" t="s">
        <v>360</v>
      </c>
      <c r="E53" s="10" t="s">
        <v>361</v>
      </c>
      <c r="F53" s="10" t="s">
        <v>362</v>
      </c>
      <c r="G53" s="11" t="s">
        <v>40</v>
      </c>
      <c r="H53" s="11" t="s">
        <v>54</v>
      </c>
      <c r="I53" s="12">
        <f t="shared" si="8"/>
        <v>15</v>
      </c>
      <c r="J53" s="11" t="str">
        <f t="shared" si="9"/>
        <v>Zona de riesgo alta</v>
      </c>
      <c r="K53" s="10" t="str">
        <f t="shared" si="10"/>
        <v>Prevenir
Proteger
Transferir</v>
      </c>
      <c r="L53" s="13" t="s">
        <v>363</v>
      </c>
      <c r="M53" s="8" t="s">
        <v>56</v>
      </c>
      <c r="N53" s="8" t="s">
        <v>44</v>
      </c>
      <c r="O53" s="8" t="s">
        <v>44</v>
      </c>
      <c r="P53" s="8" t="s">
        <v>45</v>
      </c>
      <c r="Q53" s="8" t="s">
        <v>44</v>
      </c>
      <c r="R53" s="8" t="s">
        <v>44</v>
      </c>
      <c r="S53" s="8" t="s">
        <v>44</v>
      </c>
      <c r="T53" s="8">
        <f t="shared" si="11"/>
        <v>90</v>
      </c>
      <c r="U53" s="14" t="str">
        <f t="shared" si="12"/>
        <v>Baja 2 niveles de Probabilidad e impacto</v>
      </c>
      <c r="V53" s="11" t="s">
        <v>122</v>
      </c>
      <c r="W53" s="11" t="s">
        <v>72</v>
      </c>
      <c r="X53" s="12">
        <f t="shared" si="13"/>
        <v>5</v>
      </c>
      <c r="Y53" s="11" t="str">
        <f t="shared" si="14"/>
        <v>Zona de riesgo moderada</v>
      </c>
      <c r="Z53" s="10" t="str">
        <f t="shared" si="15"/>
        <v>Prevenir
Retener
Proteger</v>
      </c>
      <c r="AA53" s="13" t="s">
        <v>364</v>
      </c>
      <c r="AB53" s="15" t="s">
        <v>338</v>
      </c>
      <c r="AC53" s="16">
        <v>46325</v>
      </c>
      <c r="AD53" s="15"/>
      <c r="AE53" s="23"/>
      <c r="AF53" s="24"/>
      <c r="AG53" s="25" t="s">
        <v>359</v>
      </c>
    </row>
    <row r="54" spans="1:33" ht="171" customHeight="1" x14ac:dyDescent="0.25">
      <c r="A54" s="8" t="s">
        <v>331</v>
      </c>
      <c r="B54" s="8" t="s">
        <v>346</v>
      </c>
      <c r="C54" s="8" t="s">
        <v>67</v>
      </c>
      <c r="D54" s="9" t="s">
        <v>365</v>
      </c>
      <c r="E54" s="10" t="s">
        <v>366</v>
      </c>
      <c r="F54" s="10" t="s">
        <v>367</v>
      </c>
      <c r="G54" s="11" t="s">
        <v>40</v>
      </c>
      <c r="H54" s="11" t="s">
        <v>54</v>
      </c>
      <c r="I54" s="12">
        <f t="shared" si="8"/>
        <v>15</v>
      </c>
      <c r="J54" s="11" t="str">
        <f t="shared" si="9"/>
        <v>Zona de riesgo alta</v>
      </c>
      <c r="K54" s="10" t="str">
        <f t="shared" si="10"/>
        <v>Prevenir
Proteger
Transferir</v>
      </c>
      <c r="L54" s="13" t="s">
        <v>368</v>
      </c>
      <c r="M54" s="8" t="s">
        <v>56</v>
      </c>
      <c r="N54" s="8" t="s">
        <v>44</v>
      </c>
      <c r="O54" s="8" t="s">
        <v>44</v>
      </c>
      <c r="P54" s="8" t="s">
        <v>45</v>
      </c>
      <c r="Q54" s="8" t="s">
        <v>44</v>
      </c>
      <c r="R54" s="8" t="s">
        <v>44</v>
      </c>
      <c r="S54" s="8" t="s">
        <v>44</v>
      </c>
      <c r="T54" s="8">
        <f t="shared" si="11"/>
        <v>90</v>
      </c>
      <c r="U54" s="14" t="str">
        <f t="shared" si="12"/>
        <v>Baja 2 niveles de Probabilidad e impacto</v>
      </c>
      <c r="V54" s="11" t="s">
        <v>122</v>
      </c>
      <c r="W54" s="11" t="s">
        <v>72</v>
      </c>
      <c r="X54" s="12">
        <f t="shared" si="13"/>
        <v>5</v>
      </c>
      <c r="Y54" s="11" t="str">
        <f t="shared" si="14"/>
        <v>Zona de riesgo moderada</v>
      </c>
      <c r="Z54" s="10" t="str">
        <f t="shared" si="15"/>
        <v>Prevenir
Retener
Proteger</v>
      </c>
      <c r="AA54" s="13"/>
      <c r="AB54" s="15" t="s">
        <v>352</v>
      </c>
      <c r="AC54" s="16">
        <v>46325</v>
      </c>
      <c r="AD54" s="31"/>
      <c r="AE54" s="17"/>
      <c r="AF54" s="18"/>
      <c r="AG54" s="19" t="s">
        <v>369</v>
      </c>
    </row>
    <row r="55" spans="1:33" ht="99.75" customHeight="1" x14ac:dyDescent="0.25">
      <c r="A55" s="8" t="s">
        <v>331</v>
      </c>
      <c r="B55" s="8" t="s">
        <v>332</v>
      </c>
      <c r="C55" s="8" t="s">
        <v>68</v>
      </c>
      <c r="D55" s="9" t="s">
        <v>370</v>
      </c>
      <c r="E55" s="10" t="s">
        <v>371</v>
      </c>
      <c r="F55" s="10" t="s">
        <v>372</v>
      </c>
      <c r="G55" s="11" t="s">
        <v>40</v>
      </c>
      <c r="H55" s="11" t="s">
        <v>54</v>
      </c>
      <c r="I55" s="12">
        <f t="shared" si="8"/>
        <v>15</v>
      </c>
      <c r="J55" s="11" t="str">
        <f t="shared" si="9"/>
        <v>Zona de riesgo alta</v>
      </c>
      <c r="K55" s="10" t="str">
        <f t="shared" si="10"/>
        <v>Prevenir
Proteger
Transferir</v>
      </c>
      <c r="L55" s="13" t="s">
        <v>373</v>
      </c>
      <c r="M55" s="8" t="s">
        <v>56</v>
      </c>
      <c r="N55" s="8" t="s">
        <v>44</v>
      </c>
      <c r="O55" s="8" t="s">
        <v>44</v>
      </c>
      <c r="P55" s="8" t="s">
        <v>45</v>
      </c>
      <c r="Q55" s="8" t="s">
        <v>44</v>
      </c>
      <c r="R55" s="8" t="s">
        <v>44</v>
      </c>
      <c r="S55" s="8" t="s">
        <v>44</v>
      </c>
      <c r="T55" s="8">
        <f t="shared" si="11"/>
        <v>90</v>
      </c>
      <c r="U55" s="14" t="str">
        <f t="shared" si="12"/>
        <v>Baja 2 niveles de Probabilidad e impacto</v>
      </c>
      <c r="V55" s="11" t="s">
        <v>40</v>
      </c>
      <c r="W55" s="11" t="s">
        <v>41</v>
      </c>
      <c r="X55" s="12">
        <f t="shared" si="13"/>
        <v>30</v>
      </c>
      <c r="Y55" s="11" t="str">
        <f t="shared" si="14"/>
        <v>Zona de riesgo alta</v>
      </c>
      <c r="Z55" s="10" t="str">
        <f t="shared" si="15"/>
        <v>Prevenir
Proteger
Transferir</v>
      </c>
      <c r="AA55" s="13" t="s">
        <v>374</v>
      </c>
      <c r="AB55" s="15"/>
      <c r="AC55" s="16">
        <v>46325</v>
      </c>
      <c r="AD55" s="15"/>
      <c r="AE55" s="23"/>
      <c r="AF55" s="24"/>
      <c r="AG55" s="25" t="s">
        <v>375</v>
      </c>
    </row>
    <row r="56" spans="1:33" ht="128.25" customHeight="1" x14ac:dyDescent="0.25">
      <c r="A56" s="8" t="s">
        <v>331</v>
      </c>
      <c r="B56" s="8" t="s">
        <v>332</v>
      </c>
      <c r="C56" s="8" t="s">
        <v>68</v>
      </c>
      <c r="D56" s="9" t="s">
        <v>376</v>
      </c>
      <c r="E56" s="10" t="s">
        <v>377</v>
      </c>
      <c r="F56" s="10" t="s">
        <v>378</v>
      </c>
      <c r="G56" s="11" t="s">
        <v>86</v>
      </c>
      <c r="H56" s="11" t="s">
        <v>41</v>
      </c>
      <c r="I56" s="12">
        <f t="shared" si="8"/>
        <v>40</v>
      </c>
      <c r="J56" s="11" t="str">
        <f t="shared" si="9"/>
        <v>Zona de riesgo extrema</v>
      </c>
      <c r="K56" s="10" t="str">
        <f t="shared" si="10"/>
        <v>Prevenir
Proteger
Transferir
Eliminar</v>
      </c>
      <c r="L56" s="13" t="s">
        <v>379</v>
      </c>
      <c r="M56" s="8" t="s">
        <v>56</v>
      </c>
      <c r="N56" s="8" t="s">
        <v>44</v>
      </c>
      <c r="O56" s="8" t="s">
        <v>44</v>
      </c>
      <c r="P56" s="8" t="s">
        <v>45</v>
      </c>
      <c r="Q56" s="8" t="s">
        <v>44</v>
      </c>
      <c r="R56" s="8" t="s">
        <v>44</v>
      </c>
      <c r="S56" s="8" t="s">
        <v>44</v>
      </c>
      <c r="T56" s="8">
        <f t="shared" si="11"/>
        <v>90</v>
      </c>
      <c r="U56" s="14" t="str">
        <f t="shared" si="12"/>
        <v>Baja 2 niveles de Probabilidad e impacto</v>
      </c>
      <c r="V56" s="11" t="s">
        <v>40</v>
      </c>
      <c r="W56" s="11" t="s">
        <v>41</v>
      </c>
      <c r="X56" s="12">
        <f t="shared" si="13"/>
        <v>30</v>
      </c>
      <c r="Y56" s="11" t="str">
        <f t="shared" si="14"/>
        <v>Zona de riesgo alta</v>
      </c>
      <c r="Z56" s="10" t="str">
        <f t="shared" si="15"/>
        <v>Prevenir
Proteger
Transferir</v>
      </c>
      <c r="AA56" s="13" t="s">
        <v>380</v>
      </c>
      <c r="AB56" s="15"/>
      <c r="AC56" s="16">
        <v>46325</v>
      </c>
      <c r="AD56" s="15"/>
      <c r="AE56" s="23"/>
      <c r="AF56" s="24"/>
      <c r="AG56" s="25" t="s">
        <v>381</v>
      </c>
    </row>
    <row r="57" spans="1:33" ht="85.5" customHeight="1" x14ac:dyDescent="0.25">
      <c r="A57" s="8" t="s">
        <v>382</v>
      </c>
      <c r="B57" s="8" t="s">
        <v>383</v>
      </c>
      <c r="C57" s="8" t="s">
        <v>60</v>
      </c>
      <c r="D57" s="9" t="s">
        <v>384</v>
      </c>
      <c r="E57" s="10" t="s">
        <v>385</v>
      </c>
      <c r="F57" s="10" t="s">
        <v>386</v>
      </c>
      <c r="G57" s="11" t="s">
        <v>40</v>
      </c>
      <c r="H57" s="11" t="s">
        <v>72</v>
      </c>
      <c r="I57" s="12">
        <f t="shared" si="8"/>
        <v>7.5</v>
      </c>
      <c r="J57" s="11" t="str">
        <f t="shared" si="9"/>
        <v>Zona de riesgo moderada</v>
      </c>
      <c r="K57" s="10" t="str">
        <f t="shared" si="10"/>
        <v>Prevenir
Retener
Proteger</v>
      </c>
      <c r="L57" s="13" t="s">
        <v>387</v>
      </c>
      <c r="M57" s="8" t="s">
        <v>56</v>
      </c>
      <c r="N57" s="8" t="s">
        <v>44</v>
      </c>
      <c r="O57" s="8" t="s">
        <v>44</v>
      </c>
      <c r="P57" s="8" t="s">
        <v>45</v>
      </c>
      <c r="Q57" s="8" t="s">
        <v>44</v>
      </c>
      <c r="R57" s="8" t="s">
        <v>44</v>
      </c>
      <c r="S57" s="8" t="s">
        <v>44</v>
      </c>
      <c r="T57" s="8">
        <f t="shared" si="11"/>
        <v>90</v>
      </c>
      <c r="U57" s="14" t="str">
        <f t="shared" si="12"/>
        <v>Baja 2 niveles de Probabilidad e impacto</v>
      </c>
      <c r="V57" s="11" t="s">
        <v>46</v>
      </c>
      <c r="W57" s="11" t="s">
        <v>41</v>
      </c>
      <c r="X57" s="12">
        <f t="shared" si="13"/>
        <v>10</v>
      </c>
      <c r="Y57" s="11" t="str">
        <f t="shared" si="14"/>
        <v>Zona de riesgo alta</v>
      </c>
      <c r="Z57" s="10" t="str">
        <f t="shared" si="15"/>
        <v>Prevenir
Proteger
Transferir</v>
      </c>
      <c r="AA57" s="13" t="s">
        <v>388</v>
      </c>
      <c r="AB57" s="15" t="s">
        <v>338</v>
      </c>
      <c r="AC57" s="16">
        <v>46325</v>
      </c>
      <c r="AD57" s="31"/>
      <c r="AE57" s="17"/>
      <c r="AF57" s="18"/>
      <c r="AG57" s="19" t="s">
        <v>389</v>
      </c>
    </row>
    <row r="58" spans="1:33" ht="171" customHeight="1" x14ac:dyDescent="0.25">
      <c r="A58" s="8" t="s">
        <v>390</v>
      </c>
      <c r="B58" s="8" t="s">
        <v>391</v>
      </c>
      <c r="C58" s="8" t="s">
        <v>68</v>
      </c>
      <c r="D58" s="9" t="s">
        <v>392</v>
      </c>
      <c r="E58" s="10" t="s">
        <v>393</v>
      </c>
      <c r="F58" s="10" t="s">
        <v>394</v>
      </c>
      <c r="G58" s="11" t="s">
        <v>122</v>
      </c>
      <c r="H58" s="11" t="s">
        <v>41</v>
      </c>
      <c r="I58" s="12">
        <f t="shared" si="8"/>
        <v>20</v>
      </c>
      <c r="J58" s="11" t="str">
        <f t="shared" si="9"/>
        <v>Zona de riesgo alta</v>
      </c>
      <c r="K58" s="10" t="str">
        <f t="shared" si="10"/>
        <v>Prevenir
Proteger
Transferir</v>
      </c>
      <c r="L58" s="13" t="s">
        <v>395</v>
      </c>
      <c r="M58" s="8" t="s">
        <v>56</v>
      </c>
      <c r="N58" s="8" t="s">
        <v>251</v>
      </c>
      <c r="O58" s="8" t="s">
        <v>44</v>
      </c>
      <c r="P58" s="8" t="s">
        <v>45</v>
      </c>
      <c r="Q58" s="8" t="s">
        <v>44</v>
      </c>
      <c r="R58" s="8" t="s">
        <v>44</v>
      </c>
      <c r="S58" s="8" t="s">
        <v>44</v>
      </c>
      <c r="T58" s="8">
        <f t="shared" si="11"/>
        <v>75</v>
      </c>
      <c r="U58" s="14" t="str">
        <f t="shared" si="12"/>
        <v>Baja 1 nivel de Probabilidad e impacto</v>
      </c>
      <c r="V58" s="11" t="s">
        <v>46</v>
      </c>
      <c r="W58" s="11" t="s">
        <v>41</v>
      </c>
      <c r="X58" s="12">
        <f t="shared" si="13"/>
        <v>10</v>
      </c>
      <c r="Y58" s="11" t="str">
        <f t="shared" si="14"/>
        <v>Zona de riesgo alta</v>
      </c>
      <c r="Z58" s="10" t="str">
        <f t="shared" si="15"/>
        <v>Prevenir
Proteger
Transferir</v>
      </c>
      <c r="AA58" s="13" t="s">
        <v>396</v>
      </c>
      <c r="AB58" s="15" t="s">
        <v>397</v>
      </c>
      <c r="AC58" s="16">
        <v>46346</v>
      </c>
      <c r="AD58" s="31"/>
      <c r="AE58" s="17"/>
      <c r="AF58" s="18"/>
      <c r="AG58" s="19" t="s">
        <v>398</v>
      </c>
    </row>
    <row r="59" spans="1:33" ht="99.75" customHeight="1" x14ac:dyDescent="0.25">
      <c r="A59" s="8" t="s">
        <v>399</v>
      </c>
      <c r="B59" s="8" t="s">
        <v>400</v>
      </c>
      <c r="C59" s="8" t="s">
        <v>60</v>
      </c>
      <c r="D59" s="9" t="s">
        <v>401</v>
      </c>
      <c r="E59" s="10" t="s">
        <v>402</v>
      </c>
      <c r="F59" s="10" t="s">
        <v>403</v>
      </c>
      <c r="G59" s="11" t="s">
        <v>122</v>
      </c>
      <c r="H59" s="11" t="s">
        <v>41</v>
      </c>
      <c r="I59" s="12">
        <f t="shared" si="8"/>
        <v>20</v>
      </c>
      <c r="J59" s="11" t="str">
        <f t="shared" si="9"/>
        <v>Zona de riesgo alta</v>
      </c>
      <c r="K59" s="10" t="str">
        <f t="shared" si="10"/>
        <v>Prevenir
Proteger
Transferir</v>
      </c>
      <c r="L59" s="13" t="s">
        <v>404</v>
      </c>
      <c r="M59" s="8" t="s">
        <v>56</v>
      </c>
      <c r="N59" s="8" t="s">
        <v>251</v>
      </c>
      <c r="O59" s="8" t="s">
        <v>44</v>
      </c>
      <c r="P59" s="8" t="s">
        <v>45</v>
      </c>
      <c r="Q59" s="8" t="s">
        <v>44</v>
      </c>
      <c r="R59" s="8" t="s">
        <v>44</v>
      </c>
      <c r="S59" s="8" t="s">
        <v>44</v>
      </c>
      <c r="T59" s="8">
        <f t="shared" si="11"/>
        <v>75</v>
      </c>
      <c r="U59" s="14" t="str">
        <f t="shared" si="12"/>
        <v>Baja 1 nivel de Probabilidad e impacto</v>
      </c>
      <c r="V59" s="11" t="s">
        <v>46</v>
      </c>
      <c r="W59" s="11" t="s">
        <v>41</v>
      </c>
      <c r="X59" s="12">
        <f t="shared" si="13"/>
        <v>10</v>
      </c>
      <c r="Y59" s="11" t="str">
        <f t="shared" si="14"/>
        <v>Zona de riesgo alta</v>
      </c>
      <c r="Z59" s="10" t="str">
        <f t="shared" si="15"/>
        <v>Prevenir
Proteger
Transferir</v>
      </c>
      <c r="AA59" s="13" t="s">
        <v>405</v>
      </c>
      <c r="AB59" s="15" t="s">
        <v>406</v>
      </c>
      <c r="AC59" s="16">
        <v>46325</v>
      </c>
      <c r="AD59" s="15"/>
      <c r="AE59" s="17"/>
      <c r="AF59" s="18"/>
      <c r="AG59" s="19" t="s">
        <v>407</v>
      </c>
    </row>
    <row r="60" spans="1:33" ht="156.75" customHeight="1" x14ac:dyDescent="0.25">
      <c r="A60" s="8" t="s">
        <v>399</v>
      </c>
      <c r="B60" s="8" t="s">
        <v>400</v>
      </c>
      <c r="C60" s="8" t="s">
        <v>68</v>
      </c>
      <c r="D60" s="9" t="s">
        <v>408</v>
      </c>
      <c r="E60" s="10" t="s">
        <v>409</v>
      </c>
      <c r="F60" s="10" t="s">
        <v>410</v>
      </c>
      <c r="G60" s="11" t="s">
        <v>40</v>
      </c>
      <c r="H60" s="11" t="s">
        <v>54</v>
      </c>
      <c r="I60" s="12">
        <f t="shared" si="8"/>
        <v>15</v>
      </c>
      <c r="J60" s="11" t="str">
        <f t="shared" si="9"/>
        <v>Zona de riesgo alta</v>
      </c>
      <c r="K60" s="10" t="str">
        <f t="shared" si="10"/>
        <v>Prevenir
Proteger
Transferir</v>
      </c>
      <c r="L60" s="13" t="s">
        <v>411</v>
      </c>
      <c r="M60" s="8" t="s">
        <v>56</v>
      </c>
      <c r="N60" s="8" t="s">
        <v>44</v>
      </c>
      <c r="O60" s="8" t="s">
        <v>44</v>
      </c>
      <c r="P60" s="8" t="s">
        <v>45</v>
      </c>
      <c r="Q60" s="8" t="s">
        <v>44</v>
      </c>
      <c r="R60" s="8" t="s">
        <v>44</v>
      </c>
      <c r="S60" s="8" t="s">
        <v>44</v>
      </c>
      <c r="T60" s="8">
        <f t="shared" si="11"/>
        <v>90</v>
      </c>
      <c r="U60" s="14" t="str">
        <f t="shared" si="12"/>
        <v>Baja 2 niveles de Probabilidad e impacto</v>
      </c>
      <c r="V60" s="11" t="s">
        <v>46</v>
      </c>
      <c r="W60" s="11" t="s">
        <v>41</v>
      </c>
      <c r="X60" s="12">
        <f t="shared" si="13"/>
        <v>10</v>
      </c>
      <c r="Y60" s="11" t="str">
        <f t="shared" si="14"/>
        <v>Zona de riesgo alta</v>
      </c>
      <c r="Z60" s="10" t="str">
        <f t="shared" si="15"/>
        <v>Prevenir
Proteger
Transferir</v>
      </c>
      <c r="AA60" s="13" t="s">
        <v>412</v>
      </c>
      <c r="AB60" s="15" t="s">
        <v>406</v>
      </c>
      <c r="AC60" s="16">
        <v>46325</v>
      </c>
      <c r="AD60" s="15"/>
      <c r="AE60" s="17"/>
      <c r="AF60" s="18"/>
      <c r="AG60" s="19" t="s">
        <v>413</v>
      </c>
    </row>
    <row r="61" spans="1:33" ht="171" customHeight="1" x14ac:dyDescent="0.25">
      <c r="A61" s="8" t="s">
        <v>399</v>
      </c>
      <c r="B61" s="8" t="s">
        <v>414</v>
      </c>
      <c r="C61" s="8" t="s">
        <v>97</v>
      </c>
      <c r="D61" s="9" t="s">
        <v>415</v>
      </c>
      <c r="E61" s="10" t="s">
        <v>416</v>
      </c>
      <c r="F61" s="10" t="s">
        <v>417</v>
      </c>
      <c r="G61" s="11" t="s">
        <v>40</v>
      </c>
      <c r="H61" s="11" t="s">
        <v>41</v>
      </c>
      <c r="I61" s="12">
        <f t="shared" si="8"/>
        <v>30</v>
      </c>
      <c r="J61" s="11" t="str">
        <f t="shared" si="9"/>
        <v>Zona de riesgo extrema</v>
      </c>
      <c r="K61" s="10" t="str">
        <f t="shared" si="10"/>
        <v>Prevenir
Proteger
Transferir
Eliminar</v>
      </c>
      <c r="L61" s="13" t="s">
        <v>418</v>
      </c>
      <c r="M61" s="8" t="s">
        <v>56</v>
      </c>
      <c r="N61" s="8" t="s">
        <v>44</v>
      </c>
      <c r="O61" s="8" t="s">
        <v>44</v>
      </c>
      <c r="P61" s="8" t="s">
        <v>45</v>
      </c>
      <c r="Q61" s="8" t="s">
        <v>44</v>
      </c>
      <c r="R61" s="8" t="s">
        <v>44</v>
      </c>
      <c r="S61" s="8" t="s">
        <v>44</v>
      </c>
      <c r="T61" s="8">
        <f t="shared" si="11"/>
        <v>90</v>
      </c>
      <c r="U61" s="14" t="str">
        <f t="shared" si="12"/>
        <v>Baja 2 niveles de Probabilidad e impacto</v>
      </c>
      <c r="V61" s="11" t="s">
        <v>46</v>
      </c>
      <c r="W61" s="11" t="s">
        <v>41</v>
      </c>
      <c r="X61" s="12">
        <f t="shared" si="13"/>
        <v>10</v>
      </c>
      <c r="Y61" s="11" t="str">
        <f t="shared" si="14"/>
        <v>Zona de riesgo alta</v>
      </c>
      <c r="Z61" s="10" t="str">
        <f t="shared" si="15"/>
        <v>Prevenir
Proteger
Transferir</v>
      </c>
      <c r="AA61" s="13" t="s">
        <v>419</v>
      </c>
      <c r="AB61" s="15" t="s">
        <v>406</v>
      </c>
      <c r="AC61" s="16">
        <v>46325</v>
      </c>
      <c r="AD61" s="15"/>
      <c r="AE61" s="17"/>
      <c r="AF61" s="18"/>
      <c r="AG61" s="19" t="s">
        <v>420</v>
      </c>
    </row>
    <row r="62" spans="1:33" ht="370.5" customHeight="1" x14ac:dyDescent="0.25">
      <c r="A62" s="8" t="s">
        <v>421</v>
      </c>
      <c r="B62" s="8" t="s">
        <v>422</v>
      </c>
      <c r="C62" s="8" t="s">
        <v>36</v>
      </c>
      <c r="D62" s="9" t="s">
        <v>37</v>
      </c>
      <c r="E62" s="10" t="s">
        <v>423</v>
      </c>
      <c r="F62" s="10" t="s">
        <v>424</v>
      </c>
      <c r="G62" s="11" t="s">
        <v>40</v>
      </c>
      <c r="H62" s="11" t="s">
        <v>41</v>
      </c>
      <c r="I62" s="12">
        <f t="shared" si="8"/>
        <v>30</v>
      </c>
      <c r="J62" s="11" t="str">
        <f t="shared" si="9"/>
        <v>Zona de riesgo extrema</v>
      </c>
      <c r="K62" s="10" t="str">
        <f t="shared" si="10"/>
        <v>Prevenir
Proteger
Transferir
Eliminar</v>
      </c>
      <c r="L62" s="13" t="s">
        <v>425</v>
      </c>
      <c r="M62" s="8" t="s">
        <v>43</v>
      </c>
      <c r="N62" s="8" t="s">
        <v>44</v>
      </c>
      <c r="O62" s="8" t="s">
        <v>44</v>
      </c>
      <c r="P62" s="8" t="s">
        <v>45</v>
      </c>
      <c r="Q62" s="8" t="s">
        <v>44</v>
      </c>
      <c r="R62" s="8" t="s">
        <v>44</v>
      </c>
      <c r="S62" s="8" t="s">
        <v>44</v>
      </c>
      <c r="T62" s="8">
        <f t="shared" si="11"/>
        <v>90</v>
      </c>
      <c r="U62" s="14" t="str">
        <f t="shared" si="12"/>
        <v>Baja 2 niveles de Probabilidad</v>
      </c>
      <c r="V62" s="11" t="s">
        <v>46</v>
      </c>
      <c r="W62" s="11" t="s">
        <v>41</v>
      </c>
      <c r="X62" s="12">
        <f t="shared" si="13"/>
        <v>10</v>
      </c>
      <c r="Y62" s="11" t="str">
        <f t="shared" si="14"/>
        <v>Zona de riesgo alta</v>
      </c>
      <c r="Z62" s="10" t="str">
        <f t="shared" si="15"/>
        <v>Prevenir
Proteger
Transferir</v>
      </c>
      <c r="AA62" s="13" t="s">
        <v>426</v>
      </c>
      <c r="AB62" s="15" t="s">
        <v>427</v>
      </c>
      <c r="AC62" s="16">
        <v>46318</v>
      </c>
      <c r="AD62" s="15"/>
      <c r="AE62" s="17"/>
      <c r="AF62" s="18"/>
      <c r="AG62" s="19" t="s">
        <v>428</v>
      </c>
    </row>
    <row r="63" spans="1:33" ht="171" customHeight="1" x14ac:dyDescent="0.25">
      <c r="A63" s="8" t="s">
        <v>421</v>
      </c>
      <c r="B63" s="8" t="s">
        <v>429</v>
      </c>
      <c r="C63" s="8" t="s">
        <v>60</v>
      </c>
      <c r="D63" s="9" t="s">
        <v>430</v>
      </c>
      <c r="E63" s="10" t="s">
        <v>431</v>
      </c>
      <c r="F63" s="10" t="s">
        <v>432</v>
      </c>
      <c r="G63" s="11" t="s">
        <v>40</v>
      </c>
      <c r="H63" s="11" t="s">
        <v>54</v>
      </c>
      <c r="I63" s="12">
        <f t="shared" si="8"/>
        <v>15</v>
      </c>
      <c r="J63" s="11" t="str">
        <f t="shared" si="9"/>
        <v>Zona de riesgo alta</v>
      </c>
      <c r="K63" s="10" t="str">
        <f t="shared" si="10"/>
        <v>Prevenir
Proteger
Transferir</v>
      </c>
      <c r="L63" s="13" t="s">
        <v>433</v>
      </c>
      <c r="M63" s="8" t="s">
        <v>161</v>
      </c>
      <c r="N63" s="8" t="s">
        <v>44</v>
      </c>
      <c r="O63" s="8" t="s">
        <v>44</v>
      </c>
      <c r="P63" s="8" t="s">
        <v>45</v>
      </c>
      <c r="Q63" s="8" t="s">
        <v>44</v>
      </c>
      <c r="R63" s="8" t="s">
        <v>44</v>
      </c>
      <c r="S63" s="8" t="s">
        <v>44</v>
      </c>
      <c r="T63" s="8">
        <f t="shared" si="11"/>
        <v>90</v>
      </c>
      <c r="U63" s="14" t="str">
        <f t="shared" si="12"/>
        <v>Baja 2 niveles de Impacto</v>
      </c>
      <c r="V63" s="11" t="s">
        <v>40</v>
      </c>
      <c r="W63" s="11" t="s">
        <v>41</v>
      </c>
      <c r="X63" s="12">
        <f t="shared" si="13"/>
        <v>30</v>
      </c>
      <c r="Y63" s="11" t="str">
        <f t="shared" si="14"/>
        <v>Zona de riesgo alta</v>
      </c>
      <c r="Z63" s="10" t="str">
        <f t="shared" si="15"/>
        <v>Prevenir
Proteger
Transferir</v>
      </c>
      <c r="AA63" s="13" t="s">
        <v>434</v>
      </c>
      <c r="AB63" s="15" t="s">
        <v>427</v>
      </c>
      <c r="AC63" s="16">
        <v>46318</v>
      </c>
      <c r="AD63" s="15"/>
      <c r="AE63" s="17"/>
      <c r="AF63" s="18"/>
      <c r="AG63" s="19" t="s">
        <v>435</v>
      </c>
    </row>
    <row r="64" spans="1:33" ht="285" customHeight="1" x14ac:dyDescent="0.25">
      <c r="A64" s="8" t="s">
        <v>421</v>
      </c>
      <c r="B64" s="8" t="s">
        <v>429</v>
      </c>
      <c r="C64" s="8" t="s">
        <v>96</v>
      </c>
      <c r="D64" s="9" t="s">
        <v>436</v>
      </c>
      <c r="E64" s="10" t="s">
        <v>437</v>
      </c>
      <c r="F64" s="10" t="s">
        <v>438</v>
      </c>
      <c r="G64" s="11" t="s">
        <v>86</v>
      </c>
      <c r="H64" s="11" t="s">
        <v>41</v>
      </c>
      <c r="I64" s="12">
        <f t="shared" si="8"/>
        <v>40</v>
      </c>
      <c r="J64" s="11" t="str">
        <f t="shared" si="9"/>
        <v>Zona de riesgo extrema</v>
      </c>
      <c r="K64" s="10" t="str">
        <f t="shared" si="10"/>
        <v>Prevenir
Proteger
Transferir
Eliminar</v>
      </c>
      <c r="L64" s="13" t="s">
        <v>439</v>
      </c>
      <c r="M64" s="8" t="s">
        <v>56</v>
      </c>
      <c r="N64" s="8" t="s">
        <v>44</v>
      </c>
      <c r="O64" s="8" t="s">
        <v>44</v>
      </c>
      <c r="P64" s="8" t="s">
        <v>45</v>
      </c>
      <c r="Q64" s="8" t="s">
        <v>44</v>
      </c>
      <c r="R64" s="8" t="s">
        <v>44</v>
      </c>
      <c r="S64" s="8" t="s">
        <v>44</v>
      </c>
      <c r="T64" s="8">
        <f t="shared" si="11"/>
        <v>90</v>
      </c>
      <c r="U64" s="14" t="str">
        <f t="shared" si="12"/>
        <v>Baja 2 niveles de Probabilidad e impacto</v>
      </c>
      <c r="V64" s="11" t="s">
        <v>46</v>
      </c>
      <c r="W64" s="11" t="s">
        <v>41</v>
      </c>
      <c r="X64" s="12">
        <f t="shared" si="13"/>
        <v>10</v>
      </c>
      <c r="Y64" s="11" t="str">
        <f t="shared" si="14"/>
        <v>Zona de riesgo alta</v>
      </c>
      <c r="Z64" s="10" t="str">
        <f t="shared" si="15"/>
        <v>Prevenir
Proteger
Transferir</v>
      </c>
      <c r="AA64" s="13" t="s">
        <v>440</v>
      </c>
      <c r="AB64" s="15" t="s">
        <v>427</v>
      </c>
      <c r="AC64" s="16">
        <v>46318</v>
      </c>
      <c r="AD64" s="15"/>
      <c r="AE64" s="17"/>
      <c r="AF64" s="18"/>
      <c r="AG64" s="19" t="s">
        <v>441</v>
      </c>
    </row>
    <row r="65" spans="1:33" ht="201" customHeight="1" x14ac:dyDescent="0.25">
      <c r="A65" s="8" t="s">
        <v>442</v>
      </c>
      <c r="B65" s="8" t="s">
        <v>442</v>
      </c>
      <c r="C65" s="8" t="s">
        <v>36</v>
      </c>
      <c r="D65" s="9" t="s">
        <v>443</v>
      </c>
      <c r="E65" s="33" t="s">
        <v>444</v>
      </c>
      <c r="F65" s="33" t="s">
        <v>445</v>
      </c>
      <c r="G65" s="11" t="s">
        <v>40</v>
      </c>
      <c r="H65" s="11" t="s">
        <v>41</v>
      </c>
      <c r="I65" s="12">
        <f t="shared" si="8"/>
        <v>30</v>
      </c>
      <c r="J65" s="11" t="str">
        <f t="shared" si="9"/>
        <v>Zona de riesgo extrema</v>
      </c>
      <c r="K65" s="10" t="str">
        <f t="shared" si="10"/>
        <v>Prevenir
Proteger
Transferir
Eliminar</v>
      </c>
      <c r="L65" s="13" t="s">
        <v>446</v>
      </c>
      <c r="M65" s="8" t="s">
        <v>56</v>
      </c>
      <c r="N65" s="8" t="s">
        <v>44</v>
      </c>
      <c r="O65" s="8" t="s">
        <v>44</v>
      </c>
      <c r="P65" s="8" t="s">
        <v>45</v>
      </c>
      <c r="Q65" s="8" t="s">
        <v>44</v>
      </c>
      <c r="R65" s="8" t="s">
        <v>44</v>
      </c>
      <c r="S65" s="8" t="s">
        <v>44</v>
      </c>
      <c r="T65" s="8">
        <f t="shared" si="11"/>
        <v>90</v>
      </c>
      <c r="U65" s="14" t="str">
        <f t="shared" si="12"/>
        <v>Baja 2 niveles de Probabilidad e impacto</v>
      </c>
      <c r="V65" s="11" t="s">
        <v>46</v>
      </c>
      <c r="W65" s="11" t="s">
        <v>41</v>
      </c>
      <c r="X65" s="12">
        <f t="shared" si="13"/>
        <v>10</v>
      </c>
      <c r="Y65" s="11" t="str">
        <f t="shared" si="14"/>
        <v>Zona de riesgo alta</v>
      </c>
      <c r="Z65" s="10" t="str">
        <f t="shared" si="15"/>
        <v>Prevenir
Proteger
Transferir</v>
      </c>
      <c r="AA65" s="13" t="s">
        <v>447</v>
      </c>
      <c r="AB65" s="15" t="s">
        <v>448</v>
      </c>
      <c r="AC65" s="16">
        <v>46353</v>
      </c>
      <c r="AD65" s="15"/>
      <c r="AE65" s="17"/>
      <c r="AF65" s="18"/>
      <c r="AG65" s="19" t="s">
        <v>449</v>
      </c>
    </row>
    <row r="66" spans="1:33" ht="123.75" customHeight="1" x14ac:dyDescent="0.25">
      <c r="A66" s="8" t="s">
        <v>442</v>
      </c>
      <c r="B66" s="8" t="s">
        <v>442</v>
      </c>
      <c r="C66" s="8" t="s">
        <v>90</v>
      </c>
      <c r="D66" s="9" t="s">
        <v>450</v>
      </c>
      <c r="E66" s="33" t="s">
        <v>451</v>
      </c>
      <c r="F66" s="33" t="s">
        <v>452</v>
      </c>
      <c r="G66" s="11" t="s">
        <v>40</v>
      </c>
      <c r="H66" s="11" t="s">
        <v>54</v>
      </c>
      <c r="I66" s="12">
        <f t="shared" si="8"/>
        <v>15</v>
      </c>
      <c r="J66" s="11" t="str">
        <f t="shared" si="9"/>
        <v>Zona de riesgo alta</v>
      </c>
      <c r="K66" s="10" t="str">
        <f t="shared" si="10"/>
        <v>Prevenir
Proteger
Transferir</v>
      </c>
      <c r="L66" s="13" t="s">
        <v>453</v>
      </c>
      <c r="M66" s="8" t="s">
        <v>161</v>
      </c>
      <c r="N66" s="8" t="s">
        <v>44</v>
      </c>
      <c r="O66" s="8" t="s">
        <v>44</v>
      </c>
      <c r="P66" s="8" t="s">
        <v>45</v>
      </c>
      <c r="Q66" s="8" t="s">
        <v>44</v>
      </c>
      <c r="R66" s="8" t="s">
        <v>44</v>
      </c>
      <c r="S66" s="8" t="s">
        <v>44</v>
      </c>
      <c r="T66" s="8">
        <f t="shared" si="11"/>
        <v>90</v>
      </c>
      <c r="U66" s="14" t="str">
        <f t="shared" si="12"/>
        <v>Baja 2 niveles de Impacto</v>
      </c>
      <c r="V66" s="11" t="s">
        <v>122</v>
      </c>
      <c r="W66" s="11" t="s">
        <v>41</v>
      </c>
      <c r="X66" s="12">
        <f t="shared" si="13"/>
        <v>20</v>
      </c>
      <c r="Y66" s="11" t="str">
        <f t="shared" si="14"/>
        <v>Zona de riesgo alta</v>
      </c>
      <c r="Z66" s="10" t="str">
        <f t="shared" si="15"/>
        <v>Prevenir
Proteger
Transferir</v>
      </c>
      <c r="AA66" s="13" t="s">
        <v>454</v>
      </c>
      <c r="AB66" s="15" t="s">
        <v>448</v>
      </c>
      <c r="AC66" s="16">
        <v>46353</v>
      </c>
      <c r="AD66" s="15"/>
      <c r="AE66" s="17"/>
      <c r="AF66" s="18"/>
      <c r="AG66" s="19" t="s">
        <v>455</v>
      </c>
    </row>
    <row r="67" spans="1:33" s="32" customFormat="1" ht="232.5" customHeight="1" x14ac:dyDescent="0.25">
      <c r="A67" s="8" t="s">
        <v>442</v>
      </c>
      <c r="B67" s="8" t="s">
        <v>442</v>
      </c>
      <c r="C67" s="8" t="s">
        <v>97</v>
      </c>
      <c r="D67" s="9" t="s">
        <v>456</v>
      </c>
      <c r="E67" s="33" t="s">
        <v>457</v>
      </c>
      <c r="F67" s="33" t="s">
        <v>458</v>
      </c>
      <c r="G67" s="11" t="s">
        <v>122</v>
      </c>
      <c r="H67" s="11" t="s">
        <v>72</v>
      </c>
      <c r="I67" s="12">
        <f t="shared" ref="I67:I87" si="16">(IF(H67="Insignificante",1.25,IF(H67="Menor",2.5,IF(H67="Moderado",5,IF(H67="Mayor",10,IF(H67="Catastrófico",20,0))))))*(IF(G67="Rara vez",1,IF(G67="Improbable",2,IF(G67="Posible",3,IF(G67="Probable",4,IF(G67="Casi seguro",5,0))))))</f>
        <v>5</v>
      </c>
      <c r="J67" s="11" t="str">
        <f t="shared" ref="J67:J87" si="17">IF(AND(I67&lt;4,I67&gt;1),"Zona de riesgo baja",IF(AND(I67&gt;4,I67&lt;8),"Zona de riesgo moderada",IF(AND(I67&gt;8,I67&lt;=20),"Zona de riesgo alta",IF(I67&gt;20,"Zona de riesgo extrema",0))))</f>
        <v>Zona de riesgo moderada</v>
      </c>
      <c r="K67" s="10" t="str">
        <f t="shared" ref="K67:K87" si="18">IF(J67="Zona de riesgo baja","Aceptar",IF(J67="Zona de riesgo moderada","Prevenir
Retener
Proteger",IF(J67="Zona de riesgo alta","Prevenir
Proteger
Transferir",IF(J67="Zona de riesgo extrema","Prevenir
Proteger
Transferir
Eliminar",0))))</f>
        <v>Prevenir
Retener
Proteger</v>
      </c>
      <c r="L67" s="13" t="s">
        <v>459</v>
      </c>
      <c r="M67" s="8" t="s">
        <v>56</v>
      </c>
      <c r="N67" s="8" t="s">
        <v>44</v>
      </c>
      <c r="O67" s="8" t="s">
        <v>44</v>
      </c>
      <c r="P67" s="8" t="s">
        <v>45</v>
      </c>
      <c r="Q67" s="8" t="s">
        <v>44</v>
      </c>
      <c r="R67" s="8" t="s">
        <v>44</v>
      </c>
      <c r="S67" s="8" t="s">
        <v>44</v>
      </c>
      <c r="T67" s="8">
        <f t="shared" ref="T67:T87" si="19">IF(N67="SI",15,0)+IF(O67="SI",5,0)+IF(Q67="SI",15,0)+IF(R67="SI",10,0)+IF(S67="SI",30,0)+IF(P67="Automático",25,IF(P67="Manual",15,0))</f>
        <v>90</v>
      </c>
      <c r="U67" s="14" t="str">
        <f t="shared" ref="U67:U87" si="20">IF(T67&lt;50,"No hay desplazamiento",IF(T67&gt;76,CONCATENATE("Baja 2 niveles de ",M67),CONCATENATE("Baja 1 nivel de ",M67)))</f>
        <v>Baja 2 niveles de Probabilidad e impacto</v>
      </c>
      <c r="V67" s="11" t="s">
        <v>46</v>
      </c>
      <c r="W67" s="11" t="s">
        <v>72</v>
      </c>
      <c r="X67" s="12">
        <f t="shared" ref="X67:X87" si="21">(IF(W67="Insignificante",1.25,IF(W67="Menor",2.5,IF(W67="Moderado",5,IF(W67="Mayor",10,IF(W67="Catastrófico",20,0))))))*(IF(V67="Rara vez",1,IF(V67="Improbable",2,IF(V67="Posible",3,IF(V67="Probable",4,IF(V67="Casi seguro",5,0))))))</f>
        <v>2.5</v>
      </c>
      <c r="Y67" s="11" t="str">
        <f t="shared" ref="Y67:Y87" si="22">IF(AND(X67&lt;4,X67&gt;1),"Zona de riesgo baja",IF(AND(X67&gt;4,X67&lt;8),"Zona de riesgo moderada",IF(AND(X67&gt;8,X67&lt;=30),"Zona de riesgo alta",IF(X67&gt;30,"Zona de riesgo extrema",0))))</f>
        <v>Zona de riesgo baja</v>
      </c>
      <c r="Z67" s="10" t="str">
        <f t="shared" ref="Z67:Z87" si="23">IF(Y67="Zona de riesgo baja","Aceptar",IF(Y67="Zona de riesgo moderada","Prevenir
Retener
Proteger",IF(Y67="Zona de riesgo alta","Prevenir
Proteger
Transferir",IF(Y67="Zona de riesgo extrema","Prevenir
Proteger
Transferir
Eliminar",0))))</f>
        <v>Aceptar</v>
      </c>
      <c r="AA67" s="13" t="s">
        <v>460</v>
      </c>
      <c r="AB67" s="15" t="s">
        <v>448</v>
      </c>
      <c r="AC67" s="16">
        <v>46353</v>
      </c>
      <c r="AD67" s="15"/>
      <c r="AE67" s="17"/>
      <c r="AF67" s="18"/>
      <c r="AG67" s="19" t="s">
        <v>461</v>
      </c>
    </row>
    <row r="68" spans="1:33" s="32" customFormat="1" ht="201" customHeight="1" x14ac:dyDescent="0.25">
      <c r="A68" s="8" t="s">
        <v>442</v>
      </c>
      <c r="B68" s="8" t="s">
        <v>442</v>
      </c>
      <c r="C68" s="8" t="s">
        <v>97</v>
      </c>
      <c r="D68" s="9" t="s">
        <v>462</v>
      </c>
      <c r="E68" s="33" t="s">
        <v>463</v>
      </c>
      <c r="F68" s="33" t="s">
        <v>464</v>
      </c>
      <c r="G68" s="11" t="s">
        <v>86</v>
      </c>
      <c r="H68" s="11" t="s">
        <v>54</v>
      </c>
      <c r="I68" s="12">
        <f t="shared" si="16"/>
        <v>20</v>
      </c>
      <c r="J68" s="11" t="str">
        <f t="shared" si="17"/>
        <v>Zona de riesgo alta</v>
      </c>
      <c r="K68" s="10" t="str">
        <f t="shared" si="18"/>
        <v>Prevenir
Proteger
Transferir</v>
      </c>
      <c r="L68" s="13" t="s">
        <v>465</v>
      </c>
      <c r="M68" s="8" t="s">
        <v>56</v>
      </c>
      <c r="N68" s="8" t="s">
        <v>44</v>
      </c>
      <c r="O68" s="8" t="s">
        <v>44</v>
      </c>
      <c r="P68" s="8" t="s">
        <v>45</v>
      </c>
      <c r="Q68" s="8" t="s">
        <v>44</v>
      </c>
      <c r="R68" s="8" t="s">
        <v>44</v>
      </c>
      <c r="S68" s="8" t="s">
        <v>44</v>
      </c>
      <c r="T68" s="8">
        <f t="shared" si="19"/>
        <v>90</v>
      </c>
      <c r="U68" s="14" t="str">
        <f t="shared" si="20"/>
        <v>Baja 2 niveles de Probabilidad e impacto</v>
      </c>
      <c r="V68" s="11" t="s">
        <v>46</v>
      </c>
      <c r="W68" s="11" t="s">
        <v>54</v>
      </c>
      <c r="X68" s="12">
        <f t="shared" si="21"/>
        <v>5</v>
      </c>
      <c r="Y68" s="11" t="str">
        <f t="shared" si="22"/>
        <v>Zona de riesgo moderada</v>
      </c>
      <c r="Z68" s="10" t="str">
        <f t="shared" si="23"/>
        <v>Prevenir
Retener
Proteger</v>
      </c>
      <c r="AA68" s="13" t="s">
        <v>466</v>
      </c>
      <c r="AB68" s="15" t="s">
        <v>448</v>
      </c>
      <c r="AC68" s="16">
        <v>46353</v>
      </c>
      <c r="AD68" s="15"/>
      <c r="AE68" s="23"/>
      <c r="AF68" s="24"/>
      <c r="AG68" s="25" t="s">
        <v>467</v>
      </c>
    </row>
    <row r="69" spans="1:33" s="32" customFormat="1" ht="108" customHeight="1" x14ac:dyDescent="0.25">
      <c r="A69" s="8" t="s">
        <v>442</v>
      </c>
      <c r="B69" s="8" t="s">
        <v>442</v>
      </c>
      <c r="C69" s="8" t="s">
        <v>68</v>
      </c>
      <c r="D69" s="9" t="s">
        <v>468</v>
      </c>
      <c r="E69" s="33" t="s">
        <v>469</v>
      </c>
      <c r="F69" s="33" t="s">
        <v>470</v>
      </c>
      <c r="G69" s="11" t="s">
        <v>40</v>
      </c>
      <c r="H69" s="11" t="s">
        <v>54</v>
      </c>
      <c r="I69" s="12">
        <f t="shared" si="16"/>
        <v>15</v>
      </c>
      <c r="J69" s="11" t="str">
        <f t="shared" si="17"/>
        <v>Zona de riesgo alta</v>
      </c>
      <c r="K69" s="10" t="str">
        <f t="shared" si="18"/>
        <v>Prevenir
Proteger
Transferir</v>
      </c>
      <c r="L69" s="13" t="s">
        <v>471</v>
      </c>
      <c r="M69" s="8" t="s">
        <v>56</v>
      </c>
      <c r="N69" s="8" t="s">
        <v>44</v>
      </c>
      <c r="O69" s="8" t="s">
        <v>44</v>
      </c>
      <c r="P69" s="8" t="s">
        <v>45</v>
      </c>
      <c r="Q69" s="8" t="s">
        <v>44</v>
      </c>
      <c r="R69" s="8" t="s">
        <v>44</v>
      </c>
      <c r="S69" s="8" t="s">
        <v>44</v>
      </c>
      <c r="T69" s="8">
        <f t="shared" si="19"/>
        <v>90</v>
      </c>
      <c r="U69" s="14" t="str">
        <f t="shared" si="20"/>
        <v>Baja 2 niveles de Probabilidad e impacto</v>
      </c>
      <c r="V69" s="11" t="s">
        <v>46</v>
      </c>
      <c r="W69" s="11" t="s">
        <v>54</v>
      </c>
      <c r="X69" s="12">
        <f t="shared" si="21"/>
        <v>5</v>
      </c>
      <c r="Y69" s="11" t="str">
        <f t="shared" si="22"/>
        <v>Zona de riesgo moderada</v>
      </c>
      <c r="Z69" s="10" t="str">
        <f t="shared" si="23"/>
        <v>Prevenir
Retener
Proteger</v>
      </c>
      <c r="AA69" s="13" t="s">
        <v>472</v>
      </c>
      <c r="AB69" s="15" t="s">
        <v>448</v>
      </c>
      <c r="AC69" s="16">
        <v>46353</v>
      </c>
      <c r="AD69" s="15"/>
      <c r="AE69" s="23"/>
      <c r="AF69" s="24"/>
      <c r="AG69" s="25" t="s">
        <v>473</v>
      </c>
    </row>
    <row r="70" spans="1:33" s="32" customFormat="1" ht="188.25" customHeight="1" x14ac:dyDescent="0.25">
      <c r="A70" s="8" t="s">
        <v>442</v>
      </c>
      <c r="B70" s="8" t="s">
        <v>442</v>
      </c>
      <c r="C70" s="8" t="s">
        <v>90</v>
      </c>
      <c r="D70" s="9" t="s">
        <v>474</v>
      </c>
      <c r="E70" s="33" t="s">
        <v>475</v>
      </c>
      <c r="F70" s="33" t="s">
        <v>476</v>
      </c>
      <c r="G70" s="11" t="s">
        <v>122</v>
      </c>
      <c r="H70" s="11" t="s">
        <v>41</v>
      </c>
      <c r="I70" s="12">
        <f t="shared" si="16"/>
        <v>20</v>
      </c>
      <c r="J70" s="11" t="str">
        <f t="shared" si="17"/>
        <v>Zona de riesgo alta</v>
      </c>
      <c r="K70" s="10" t="str">
        <f t="shared" si="18"/>
        <v>Prevenir
Proteger
Transferir</v>
      </c>
      <c r="L70" s="13" t="s">
        <v>477</v>
      </c>
      <c r="M70" s="8" t="s">
        <v>56</v>
      </c>
      <c r="N70" s="8" t="s">
        <v>44</v>
      </c>
      <c r="O70" s="8" t="s">
        <v>44</v>
      </c>
      <c r="P70" s="8" t="s">
        <v>45</v>
      </c>
      <c r="Q70" s="8" t="s">
        <v>44</v>
      </c>
      <c r="R70" s="8" t="s">
        <v>44</v>
      </c>
      <c r="S70" s="8" t="s">
        <v>251</v>
      </c>
      <c r="T70" s="8">
        <f t="shared" si="19"/>
        <v>60</v>
      </c>
      <c r="U70" s="14" t="str">
        <f t="shared" si="20"/>
        <v>Baja 1 nivel de Probabilidad e impacto</v>
      </c>
      <c r="V70" s="11" t="s">
        <v>46</v>
      </c>
      <c r="W70" s="11" t="s">
        <v>41</v>
      </c>
      <c r="X70" s="12">
        <f t="shared" si="21"/>
        <v>10</v>
      </c>
      <c r="Y70" s="11" t="str">
        <f t="shared" si="22"/>
        <v>Zona de riesgo alta</v>
      </c>
      <c r="Z70" s="10" t="str">
        <f t="shared" si="23"/>
        <v>Prevenir
Proteger
Transferir</v>
      </c>
      <c r="AA70" s="13" t="s">
        <v>478</v>
      </c>
      <c r="AB70" s="15" t="s">
        <v>448</v>
      </c>
      <c r="AC70" s="16">
        <v>46353</v>
      </c>
      <c r="AD70" s="15"/>
      <c r="AE70" s="23"/>
      <c r="AF70" s="24"/>
      <c r="AG70" s="25"/>
    </row>
    <row r="71" spans="1:33" s="32" customFormat="1" ht="154.5" customHeight="1" x14ac:dyDescent="0.25">
      <c r="A71" s="8" t="s">
        <v>442</v>
      </c>
      <c r="B71" s="8" t="s">
        <v>442</v>
      </c>
      <c r="C71" s="8" t="s">
        <v>90</v>
      </c>
      <c r="D71" s="9" t="s">
        <v>479</v>
      </c>
      <c r="E71" s="33" t="s">
        <v>480</v>
      </c>
      <c r="F71" s="33" t="s">
        <v>481</v>
      </c>
      <c r="G71" s="11" t="s">
        <v>122</v>
      </c>
      <c r="H71" s="11" t="s">
        <v>41</v>
      </c>
      <c r="I71" s="12">
        <f t="shared" si="16"/>
        <v>20</v>
      </c>
      <c r="J71" s="11" t="str">
        <f t="shared" si="17"/>
        <v>Zona de riesgo alta</v>
      </c>
      <c r="K71" s="10" t="str">
        <f t="shared" si="18"/>
        <v>Prevenir
Proteger
Transferir</v>
      </c>
      <c r="L71" s="13" t="s">
        <v>482</v>
      </c>
      <c r="M71" s="8" t="s">
        <v>43</v>
      </c>
      <c r="N71" s="8" t="s">
        <v>44</v>
      </c>
      <c r="O71" s="8" t="s">
        <v>44</v>
      </c>
      <c r="P71" s="8" t="s">
        <v>45</v>
      </c>
      <c r="Q71" s="8" t="s">
        <v>44</v>
      </c>
      <c r="R71" s="8" t="s">
        <v>44</v>
      </c>
      <c r="S71" s="8" t="s">
        <v>44</v>
      </c>
      <c r="T71" s="8">
        <f t="shared" si="19"/>
        <v>90</v>
      </c>
      <c r="U71" s="14" t="str">
        <f t="shared" si="20"/>
        <v>Baja 2 niveles de Probabilidad</v>
      </c>
      <c r="V71" s="11" t="s">
        <v>46</v>
      </c>
      <c r="W71" s="11" t="s">
        <v>41</v>
      </c>
      <c r="X71" s="12">
        <f t="shared" si="21"/>
        <v>10</v>
      </c>
      <c r="Y71" s="11" t="str">
        <f t="shared" si="22"/>
        <v>Zona de riesgo alta</v>
      </c>
      <c r="Z71" s="10" t="str">
        <f t="shared" si="23"/>
        <v>Prevenir
Proteger
Transferir</v>
      </c>
      <c r="AA71" s="13" t="s">
        <v>483</v>
      </c>
      <c r="AB71" s="15" t="s">
        <v>448</v>
      </c>
      <c r="AC71" s="16">
        <v>46353</v>
      </c>
      <c r="AD71" s="15"/>
      <c r="AE71" s="23"/>
      <c r="AF71" s="24"/>
      <c r="AG71" s="25"/>
    </row>
    <row r="72" spans="1:33" s="32" customFormat="1" ht="201" customHeight="1" x14ac:dyDescent="0.25">
      <c r="A72" s="8" t="s">
        <v>442</v>
      </c>
      <c r="B72" s="8" t="s">
        <v>442</v>
      </c>
      <c r="C72" s="8" t="s">
        <v>90</v>
      </c>
      <c r="D72" s="9" t="s">
        <v>484</v>
      </c>
      <c r="E72" s="33" t="s">
        <v>485</v>
      </c>
      <c r="F72" s="33" t="s">
        <v>486</v>
      </c>
      <c r="G72" s="11" t="s">
        <v>46</v>
      </c>
      <c r="H72" s="11" t="s">
        <v>54</v>
      </c>
      <c r="I72" s="12">
        <f t="shared" si="16"/>
        <v>5</v>
      </c>
      <c r="J72" s="11" t="str">
        <f t="shared" si="17"/>
        <v>Zona de riesgo moderada</v>
      </c>
      <c r="K72" s="10" t="str">
        <f t="shared" si="18"/>
        <v>Prevenir
Retener
Proteger</v>
      </c>
      <c r="L72" s="13" t="s">
        <v>487</v>
      </c>
      <c r="M72" s="8" t="s">
        <v>43</v>
      </c>
      <c r="N72" s="8" t="s">
        <v>44</v>
      </c>
      <c r="O72" s="8" t="s">
        <v>44</v>
      </c>
      <c r="P72" s="8" t="s">
        <v>45</v>
      </c>
      <c r="Q72" s="8" t="s">
        <v>44</v>
      </c>
      <c r="R72" s="8" t="s">
        <v>44</v>
      </c>
      <c r="S72" s="8" t="s">
        <v>44</v>
      </c>
      <c r="T72" s="8">
        <f t="shared" si="19"/>
        <v>90</v>
      </c>
      <c r="U72" s="14" t="str">
        <f t="shared" si="20"/>
        <v>Baja 2 niveles de Probabilidad</v>
      </c>
      <c r="V72" s="11" t="s">
        <v>46</v>
      </c>
      <c r="W72" s="11" t="s">
        <v>54</v>
      </c>
      <c r="X72" s="12">
        <f t="shared" si="21"/>
        <v>5</v>
      </c>
      <c r="Y72" s="11" t="str">
        <f t="shared" si="22"/>
        <v>Zona de riesgo moderada</v>
      </c>
      <c r="Z72" s="10" t="str">
        <f t="shared" si="23"/>
        <v>Prevenir
Retener
Proteger</v>
      </c>
      <c r="AA72" s="13" t="s">
        <v>488</v>
      </c>
      <c r="AB72" s="15" t="s">
        <v>448</v>
      </c>
      <c r="AC72" s="16">
        <v>46353</v>
      </c>
      <c r="AD72" s="15"/>
      <c r="AE72" s="23"/>
      <c r="AF72" s="24"/>
      <c r="AG72" s="25"/>
    </row>
    <row r="73" spans="1:33" s="32" customFormat="1" ht="139.5" customHeight="1" x14ac:dyDescent="0.25">
      <c r="A73" s="8" t="s">
        <v>442</v>
      </c>
      <c r="B73" s="8" t="s">
        <v>442</v>
      </c>
      <c r="C73" s="8" t="s">
        <v>36</v>
      </c>
      <c r="D73" s="9" t="s">
        <v>489</v>
      </c>
      <c r="E73" s="33" t="s">
        <v>490</v>
      </c>
      <c r="F73" s="33" t="s">
        <v>491</v>
      </c>
      <c r="G73" s="11" t="s">
        <v>40</v>
      </c>
      <c r="H73" s="11" t="s">
        <v>54</v>
      </c>
      <c r="I73" s="12">
        <f t="shared" si="16"/>
        <v>15</v>
      </c>
      <c r="J73" s="11" t="str">
        <f t="shared" si="17"/>
        <v>Zona de riesgo alta</v>
      </c>
      <c r="K73" s="10" t="str">
        <f t="shared" si="18"/>
        <v>Prevenir
Proteger
Transferir</v>
      </c>
      <c r="L73" s="13" t="s">
        <v>492</v>
      </c>
      <c r="M73" s="8" t="s">
        <v>43</v>
      </c>
      <c r="N73" s="8" t="s">
        <v>44</v>
      </c>
      <c r="O73" s="8" t="s">
        <v>44</v>
      </c>
      <c r="P73" s="8" t="s">
        <v>45</v>
      </c>
      <c r="Q73" s="8" t="s">
        <v>44</v>
      </c>
      <c r="R73" s="8" t="s">
        <v>44</v>
      </c>
      <c r="S73" s="8" t="s">
        <v>44</v>
      </c>
      <c r="T73" s="8">
        <f t="shared" si="19"/>
        <v>90</v>
      </c>
      <c r="U73" s="14" t="str">
        <f t="shared" si="20"/>
        <v>Baja 2 niveles de Probabilidad</v>
      </c>
      <c r="V73" s="11" t="s">
        <v>46</v>
      </c>
      <c r="W73" s="11" t="s">
        <v>54</v>
      </c>
      <c r="X73" s="12">
        <f t="shared" si="21"/>
        <v>5</v>
      </c>
      <c r="Y73" s="11" t="str">
        <f t="shared" si="22"/>
        <v>Zona de riesgo moderada</v>
      </c>
      <c r="Z73" s="10" t="str">
        <f t="shared" si="23"/>
        <v>Prevenir
Retener
Proteger</v>
      </c>
      <c r="AA73" s="13" t="s">
        <v>493</v>
      </c>
      <c r="AB73" s="15" t="s">
        <v>448</v>
      </c>
      <c r="AC73" s="16">
        <v>46353</v>
      </c>
      <c r="AD73" s="15"/>
      <c r="AE73" s="23"/>
      <c r="AF73" s="24"/>
      <c r="AG73" s="25"/>
    </row>
    <row r="74" spans="1:33" s="32" customFormat="1" ht="232.5" customHeight="1" x14ac:dyDescent="0.25">
      <c r="A74" s="8" t="s">
        <v>442</v>
      </c>
      <c r="B74" s="8" t="s">
        <v>442</v>
      </c>
      <c r="C74" s="8" t="s">
        <v>36</v>
      </c>
      <c r="D74" s="9" t="s">
        <v>494</v>
      </c>
      <c r="E74" s="33" t="s">
        <v>495</v>
      </c>
      <c r="F74" s="33" t="s">
        <v>496</v>
      </c>
      <c r="G74" s="11" t="s">
        <v>40</v>
      </c>
      <c r="H74" s="11" t="s">
        <v>54</v>
      </c>
      <c r="I74" s="12">
        <f t="shared" si="16"/>
        <v>15</v>
      </c>
      <c r="J74" s="11" t="str">
        <f t="shared" si="17"/>
        <v>Zona de riesgo alta</v>
      </c>
      <c r="K74" s="10" t="str">
        <f t="shared" si="18"/>
        <v>Prevenir
Proteger
Transferir</v>
      </c>
      <c r="L74" s="13" t="s">
        <v>497</v>
      </c>
      <c r="M74" s="8" t="s">
        <v>43</v>
      </c>
      <c r="N74" s="8" t="s">
        <v>44</v>
      </c>
      <c r="O74" s="8" t="s">
        <v>44</v>
      </c>
      <c r="P74" s="8" t="s">
        <v>45</v>
      </c>
      <c r="Q74" s="8" t="s">
        <v>44</v>
      </c>
      <c r="R74" s="8" t="s">
        <v>44</v>
      </c>
      <c r="S74" s="8" t="s">
        <v>44</v>
      </c>
      <c r="T74" s="8">
        <f t="shared" si="19"/>
        <v>90</v>
      </c>
      <c r="U74" s="14" t="str">
        <f t="shared" si="20"/>
        <v>Baja 2 niveles de Probabilidad</v>
      </c>
      <c r="V74" s="11" t="s">
        <v>46</v>
      </c>
      <c r="W74" s="11" t="s">
        <v>54</v>
      </c>
      <c r="X74" s="12">
        <f t="shared" si="21"/>
        <v>5</v>
      </c>
      <c r="Y74" s="11" t="str">
        <f t="shared" si="22"/>
        <v>Zona de riesgo moderada</v>
      </c>
      <c r="Z74" s="10" t="str">
        <f t="shared" si="23"/>
        <v>Prevenir
Retener
Proteger</v>
      </c>
      <c r="AA74" s="13" t="s">
        <v>498</v>
      </c>
      <c r="AB74" s="15" t="s">
        <v>448</v>
      </c>
      <c r="AC74" s="16">
        <v>46353</v>
      </c>
      <c r="AD74" s="15"/>
      <c r="AE74" s="23"/>
      <c r="AF74" s="24"/>
      <c r="AG74" s="25"/>
    </row>
    <row r="75" spans="1:33" s="32" customFormat="1" ht="154.5" customHeight="1" x14ac:dyDescent="0.25">
      <c r="A75" s="8" t="s">
        <v>442</v>
      </c>
      <c r="B75" s="8" t="s">
        <v>442</v>
      </c>
      <c r="C75" s="8" t="s">
        <v>36</v>
      </c>
      <c r="D75" s="9" t="s">
        <v>499</v>
      </c>
      <c r="E75" s="33" t="s">
        <v>500</v>
      </c>
      <c r="F75" s="33" t="s">
        <v>501</v>
      </c>
      <c r="G75" s="11" t="s">
        <v>122</v>
      </c>
      <c r="H75" s="11" t="s">
        <v>41</v>
      </c>
      <c r="I75" s="12">
        <f t="shared" si="16"/>
        <v>20</v>
      </c>
      <c r="J75" s="11" t="str">
        <f t="shared" si="17"/>
        <v>Zona de riesgo alta</v>
      </c>
      <c r="K75" s="10" t="str">
        <f t="shared" si="18"/>
        <v>Prevenir
Proteger
Transferir</v>
      </c>
      <c r="L75" s="13" t="s">
        <v>502</v>
      </c>
      <c r="M75" s="8" t="s">
        <v>43</v>
      </c>
      <c r="N75" s="8" t="s">
        <v>44</v>
      </c>
      <c r="O75" s="8" t="s">
        <v>44</v>
      </c>
      <c r="P75" s="8" t="s">
        <v>45</v>
      </c>
      <c r="Q75" s="8" t="s">
        <v>44</v>
      </c>
      <c r="R75" s="8" t="s">
        <v>44</v>
      </c>
      <c r="S75" s="8" t="s">
        <v>44</v>
      </c>
      <c r="T75" s="8">
        <f t="shared" si="19"/>
        <v>90</v>
      </c>
      <c r="U75" s="14" t="str">
        <f t="shared" si="20"/>
        <v>Baja 2 niveles de Probabilidad</v>
      </c>
      <c r="V75" s="11" t="s">
        <v>46</v>
      </c>
      <c r="W75" s="11" t="s">
        <v>41</v>
      </c>
      <c r="X75" s="12">
        <f t="shared" si="21"/>
        <v>10</v>
      </c>
      <c r="Y75" s="11" t="str">
        <f t="shared" si="22"/>
        <v>Zona de riesgo alta</v>
      </c>
      <c r="Z75" s="10" t="str">
        <f t="shared" si="23"/>
        <v>Prevenir
Proteger
Transferir</v>
      </c>
      <c r="AA75" s="13" t="s">
        <v>664</v>
      </c>
      <c r="AB75" s="15" t="s">
        <v>448</v>
      </c>
      <c r="AC75" s="16">
        <v>46353</v>
      </c>
      <c r="AD75" s="15"/>
      <c r="AE75" s="23"/>
      <c r="AF75" s="24"/>
      <c r="AG75" s="25"/>
    </row>
    <row r="76" spans="1:33" s="32" customFormat="1" ht="108" customHeight="1" x14ac:dyDescent="0.25">
      <c r="A76" s="8" t="s">
        <v>442</v>
      </c>
      <c r="B76" s="8" t="s">
        <v>442</v>
      </c>
      <c r="C76" s="8" t="s">
        <v>36</v>
      </c>
      <c r="D76" s="9" t="s">
        <v>503</v>
      </c>
      <c r="E76" s="33" t="s">
        <v>504</v>
      </c>
      <c r="F76" s="33" t="s">
        <v>505</v>
      </c>
      <c r="G76" s="11" t="s">
        <v>40</v>
      </c>
      <c r="H76" s="11" t="s">
        <v>54</v>
      </c>
      <c r="I76" s="12">
        <f t="shared" si="16"/>
        <v>15</v>
      </c>
      <c r="J76" s="11" t="str">
        <f t="shared" si="17"/>
        <v>Zona de riesgo alta</v>
      </c>
      <c r="K76" s="10" t="str">
        <f t="shared" si="18"/>
        <v>Prevenir
Proteger
Transferir</v>
      </c>
      <c r="L76" s="13" t="s">
        <v>506</v>
      </c>
      <c r="M76" s="8" t="s">
        <v>43</v>
      </c>
      <c r="N76" s="8" t="s">
        <v>44</v>
      </c>
      <c r="O76" s="8" t="s">
        <v>44</v>
      </c>
      <c r="P76" s="8" t="s">
        <v>45</v>
      </c>
      <c r="Q76" s="8" t="s">
        <v>44</v>
      </c>
      <c r="R76" s="8" t="s">
        <v>44</v>
      </c>
      <c r="S76" s="8" t="s">
        <v>251</v>
      </c>
      <c r="T76" s="8">
        <f t="shared" si="19"/>
        <v>60</v>
      </c>
      <c r="U76" s="14" t="str">
        <f t="shared" si="20"/>
        <v>Baja 1 nivel de Probabilidad</v>
      </c>
      <c r="V76" s="11" t="s">
        <v>122</v>
      </c>
      <c r="W76" s="11" t="s">
        <v>54</v>
      </c>
      <c r="X76" s="12">
        <f t="shared" si="21"/>
        <v>10</v>
      </c>
      <c r="Y76" s="11" t="str">
        <f t="shared" si="22"/>
        <v>Zona de riesgo alta</v>
      </c>
      <c r="Z76" s="10" t="str">
        <f t="shared" si="23"/>
        <v>Prevenir
Proteger
Transferir</v>
      </c>
      <c r="AA76" s="13" t="s">
        <v>507</v>
      </c>
      <c r="AB76" s="15" t="s">
        <v>448</v>
      </c>
      <c r="AC76" s="16">
        <v>46353</v>
      </c>
      <c r="AD76" s="15"/>
      <c r="AE76" s="23"/>
      <c r="AF76" s="24"/>
      <c r="AG76" s="25"/>
    </row>
    <row r="77" spans="1:33" s="32" customFormat="1" ht="186" customHeight="1" x14ac:dyDescent="0.25">
      <c r="A77" s="8" t="s">
        <v>442</v>
      </c>
      <c r="B77" s="8" t="s">
        <v>442</v>
      </c>
      <c r="C77" s="8" t="s">
        <v>36</v>
      </c>
      <c r="D77" s="9" t="s">
        <v>508</v>
      </c>
      <c r="E77" s="33" t="s">
        <v>509</v>
      </c>
      <c r="F77" s="33" t="s">
        <v>510</v>
      </c>
      <c r="G77" s="11" t="s">
        <v>40</v>
      </c>
      <c r="H77" s="11" t="s">
        <v>41</v>
      </c>
      <c r="I77" s="12">
        <f t="shared" si="16"/>
        <v>30</v>
      </c>
      <c r="J77" s="11" t="str">
        <f t="shared" si="17"/>
        <v>Zona de riesgo extrema</v>
      </c>
      <c r="K77" s="10" t="str">
        <f t="shared" si="18"/>
        <v>Prevenir
Proteger
Transferir
Eliminar</v>
      </c>
      <c r="L77" s="13" t="s">
        <v>511</v>
      </c>
      <c r="M77" s="8" t="s">
        <v>56</v>
      </c>
      <c r="N77" s="8" t="s">
        <v>44</v>
      </c>
      <c r="O77" s="8" t="s">
        <v>44</v>
      </c>
      <c r="P77" s="8" t="s">
        <v>45</v>
      </c>
      <c r="Q77" s="8" t="s">
        <v>44</v>
      </c>
      <c r="R77" s="8" t="s">
        <v>44</v>
      </c>
      <c r="S77" s="8" t="s">
        <v>44</v>
      </c>
      <c r="T77" s="8">
        <f t="shared" si="19"/>
        <v>90</v>
      </c>
      <c r="U77" s="14" t="str">
        <f t="shared" si="20"/>
        <v>Baja 2 niveles de Probabilidad e impacto</v>
      </c>
      <c r="V77" s="11" t="s">
        <v>46</v>
      </c>
      <c r="W77" s="11" t="s">
        <v>41</v>
      </c>
      <c r="X77" s="12">
        <f t="shared" si="21"/>
        <v>10</v>
      </c>
      <c r="Y77" s="11" t="str">
        <f t="shared" si="22"/>
        <v>Zona de riesgo alta</v>
      </c>
      <c r="Z77" s="10" t="str">
        <f t="shared" si="23"/>
        <v>Prevenir
Proteger
Transferir</v>
      </c>
      <c r="AA77" s="13" t="s">
        <v>663</v>
      </c>
      <c r="AB77" s="15" t="s">
        <v>448</v>
      </c>
      <c r="AC77" s="16">
        <v>46353</v>
      </c>
      <c r="AD77" s="15"/>
      <c r="AE77" s="23"/>
      <c r="AF77" s="24"/>
      <c r="AG77" s="25"/>
    </row>
    <row r="78" spans="1:33" ht="108" customHeight="1" x14ac:dyDescent="0.25">
      <c r="A78" s="8" t="s">
        <v>390</v>
      </c>
      <c r="B78" s="8" t="s">
        <v>391</v>
      </c>
      <c r="C78" s="8" t="s">
        <v>68</v>
      </c>
      <c r="D78" s="9" t="s">
        <v>512</v>
      </c>
      <c r="E78" s="10" t="s">
        <v>513</v>
      </c>
      <c r="F78" s="10" t="s">
        <v>514</v>
      </c>
      <c r="G78" s="11" t="s">
        <v>122</v>
      </c>
      <c r="H78" s="11" t="s">
        <v>41</v>
      </c>
      <c r="I78" s="12">
        <f t="shared" si="16"/>
        <v>20</v>
      </c>
      <c r="J78" s="11" t="str">
        <f t="shared" si="17"/>
        <v>Zona de riesgo alta</v>
      </c>
      <c r="K78" s="10" t="str">
        <f t="shared" si="18"/>
        <v>Prevenir
Proteger
Transferir</v>
      </c>
      <c r="L78" s="13" t="s">
        <v>515</v>
      </c>
      <c r="M78" s="8" t="s">
        <v>43</v>
      </c>
      <c r="N78" s="8" t="s">
        <v>44</v>
      </c>
      <c r="O78" s="8" t="s">
        <v>44</v>
      </c>
      <c r="P78" s="8" t="s">
        <v>45</v>
      </c>
      <c r="Q78" s="8" t="s">
        <v>44</v>
      </c>
      <c r="R78" s="8" t="s">
        <v>44</v>
      </c>
      <c r="S78" s="8" t="s">
        <v>44</v>
      </c>
      <c r="T78" s="8">
        <f t="shared" si="19"/>
        <v>90</v>
      </c>
      <c r="U78" s="14" t="str">
        <f t="shared" si="20"/>
        <v>Baja 2 niveles de Probabilidad</v>
      </c>
      <c r="V78" s="11" t="s">
        <v>122</v>
      </c>
      <c r="W78" s="11" t="s">
        <v>41</v>
      </c>
      <c r="X78" s="12">
        <f t="shared" si="21"/>
        <v>20</v>
      </c>
      <c r="Y78" s="11" t="str">
        <f t="shared" si="22"/>
        <v>Zona de riesgo alta</v>
      </c>
      <c r="Z78" s="10" t="str">
        <f t="shared" si="23"/>
        <v>Prevenir
Proteger
Transferir</v>
      </c>
      <c r="AA78" s="13" t="s">
        <v>516</v>
      </c>
      <c r="AB78" s="15" t="s">
        <v>517</v>
      </c>
      <c r="AC78" s="16">
        <v>46346</v>
      </c>
      <c r="AD78" s="31"/>
      <c r="AE78" s="17"/>
      <c r="AF78" s="18"/>
      <c r="AG78" s="19" t="s">
        <v>518</v>
      </c>
    </row>
    <row r="79" spans="1:33" ht="85.5" customHeight="1" x14ac:dyDescent="0.25">
      <c r="A79" s="8" t="s">
        <v>390</v>
      </c>
      <c r="B79" s="8" t="s">
        <v>391</v>
      </c>
      <c r="C79" s="8" t="s">
        <v>68</v>
      </c>
      <c r="D79" s="9" t="s">
        <v>519</v>
      </c>
      <c r="E79" s="10" t="s">
        <v>520</v>
      </c>
      <c r="F79" s="10" t="s">
        <v>521</v>
      </c>
      <c r="G79" s="11" t="s">
        <v>40</v>
      </c>
      <c r="H79" s="11" t="s">
        <v>41</v>
      </c>
      <c r="I79" s="12">
        <f t="shared" si="16"/>
        <v>30</v>
      </c>
      <c r="J79" s="11" t="str">
        <f t="shared" si="17"/>
        <v>Zona de riesgo extrema</v>
      </c>
      <c r="K79" s="10" t="str">
        <f t="shared" si="18"/>
        <v>Prevenir
Proteger
Transferir
Eliminar</v>
      </c>
      <c r="L79" s="13" t="s">
        <v>522</v>
      </c>
      <c r="M79" s="8" t="s">
        <v>56</v>
      </c>
      <c r="N79" s="8" t="s">
        <v>44</v>
      </c>
      <c r="O79" s="8" t="s">
        <v>44</v>
      </c>
      <c r="P79" s="8" t="s">
        <v>45</v>
      </c>
      <c r="Q79" s="8" t="s">
        <v>44</v>
      </c>
      <c r="R79" s="8" t="s">
        <v>44</v>
      </c>
      <c r="S79" s="8" t="s">
        <v>44</v>
      </c>
      <c r="T79" s="8">
        <f t="shared" si="19"/>
        <v>90</v>
      </c>
      <c r="U79" s="14" t="str">
        <f t="shared" si="20"/>
        <v>Baja 2 niveles de Probabilidad e impacto</v>
      </c>
      <c r="V79" s="11" t="s">
        <v>46</v>
      </c>
      <c r="W79" s="11" t="s">
        <v>41</v>
      </c>
      <c r="X79" s="12">
        <f t="shared" si="21"/>
        <v>10</v>
      </c>
      <c r="Y79" s="11" t="str">
        <f t="shared" si="22"/>
        <v>Zona de riesgo alta</v>
      </c>
      <c r="Z79" s="10" t="str">
        <f t="shared" si="23"/>
        <v>Prevenir
Proteger
Transferir</v>
      </c>
      <c r="AA79" s="13" t="s">
        <v>523</v>
      </c>
      <c r="AB79" s="15" t="s">
        <v>517</v>
      </c>
      <c r="AC79" s="16">
        <v>46346</v>
      </c>
      <c r="AD79" s="31"/>
      <c r="AE79" s="17"/>
      <c r="AF79" s="18"/>
      <c r="AG79" s="19" t="s">
        <v>524</v>
      </c>
    </row>
    <row r="80" spans="1:33" ht="122.25" customHeight="1" x14ac:dyDescent="0.25">
      <c r="A80" s="8" t="s">
        <v>390</v>
      </c>
      <c r="B80" s="8" t="s">
        <v>391</v>
      </c>
      <c r="C80" s="8" t="s">
        <v>97</v>
      </c>
      <c r="D80" s="9" t="s">
        <v>525</v>
      </c>
      <c r="E80" s="10" t="s">
        <v>526</v>
      </c>
      <c r="F80" s="10" t="s">
        <v>527</v>
      </c>
      <c r="G80" s="11" t="s">
        <v>46</v>
      </c>
      <c r="H80" s="11" t="s">
        <v>41</v>
      </c>
      <c r="I80" s="12">
        <f t="shared" si="16"/>
        <v>10</v>
      </c>
      <c r="J80" s="11" t="str">
        <f t="shared" si="17"/>
        <v>Zona de riesgo alta</v>
      </c>
      <c r="K80" s="10" t="str">
        <f t="shared" si="18"/>
        <v>Prevenir
Proteger
Transferir</v>
      </c>
      <c r="L80" s="13" t="s">
        <v>528</v>
      </c>
      <c r="M80" s="8" t="s">
        <v>56</v>
      </c>
      <c r="N80" s="8" t="s">
        <v>44</v>
      </c>
      <c r="O80" s="8" t="s">
        <v>44</v>
      </c>
      <c r="P80" s="8" t="s">
        <v>103</v>
      </c>
      <c r="Q80" s="8" t="s">
        <v>44</v>
      </c>
      <c r="R80" s="8" t="s">
        <v>44</v>
      </c>
      <c r="S80" s="8" t="s">
        <v>44</v>
      </c>
      <c r="T80" s="8">
        <f t="shared" si="19"/>
        <v>100</v>
      </c>
      <c r="U80" s="14" t="str">
        <f t="shared" si="20"/>
        <v>Baja 2 niveles de Probabilidad e impacto</v>
      </c>
      <c r="V80" s="11" t="s">
        <v>46</v>
      </c>
      <c r="W80" s="11" t="s">
        <v>41</v>
      </c>
      <c r="X80" s="12">
        <f t="shared" si="21"/>
        <v>10</v>
      </c>
      <c r="Y80" s="11" t="str">
        <f t="shared" si="22"/>
        <v>Zona de riesgo alta</v>
      </c>
      <c r="Z80" s="10" t="str">
        <f t="shared" si="23"/>
        <v>Prevenir
Proteger
Transferir</v>
      </c>
      <c r="AA80" s="13" t="s">
        <v>529</v>
      </c>
      <c r="AB80" s="15" t="s">
        <v>517</v>
      </c>
      <c r="AC80" s="16">
        <v>46346</v>
      </c>
      <c r="AD80" s="31"/>
      <c r="AE80" s="17"/>
      <c r="AF80" s="18"/>
      <c r="AG80" s="19" t="s">
        <v>530</v>
      </c>
    </row>
    <row r="81" spans="1:33" ht="156.75" customHeight="1" x14ac:dyDescent="0.25">
      <c r="A81" s="8" t="s">
        <v>390</v>
      </c>
      <c r="B81" s="8" t="s">
        <v>391</v>
      </c>
      <c r="C81" s="8" t="s">
        <v>60</v>
      </c>
      <c r="D81" s="9" t="s">
        <v>531</v>
      </c>
      <c r="E81" s="10" t="s">
        <v>532</v>
      </c>
      <c r="F81" s="10" t="s">
        <v>533</v>
      </c>
      <c r="G81" s="11" t="s">
        <v>40</v>
      </c>
      <c r="H81" s="11" t="s">
        <v>54</v>
      </c>
      <c r="I81" s="12">
        <f t="shared" si="16"/>
        <v>15</v>
      </c>
      <c r="J81" s="11" t="str">
        <f t="shared" si="17"/>
        <v>Zona de riesgo alta</v>
      </c>
      <c r="K81" s="10" t="str">
        <f t="shared" si="18"/>
        <v>Prevenir
Proteger
Transferir</v>
      </c>
      <c r="L81" s="13" t="s">
        <v>534</v>
      </c>
      <c r="M81" s="8" t="s">
        <v>43</v>
      </c>
      <c r="N81" s="8" t="s">
        <v>44</v>
      </c>
      <c r="O81" s="8" t="s">
        <v>44</v>
      </c>
      <c r="P81" s="8" t="s">
        <v>45</v>
      </c>
      <c r="Q81" s="8" t="s">
        <v>44</v>
      </c>
      <c r="R81" s="8" t="s">
        <v>44</v>
      </c>
      <c r="S81" s="8" t="s">
        <v>44</v>
      </c>
      <c r="T81" s="8">
        <f t="shared" si="19"/>
        <v>90</v>
      </c>
      <c r="U81" s="14" t="str">
        <f t="shared" si="20"/>
        <v>Baja 2 niveles de Probabilidad</v>
      </c>
      <c r="V81" s="11" t="s">
        <v>46</v>
      </c>
      <c r="W81" s="11" t="s">
        <v>41</v>
      </c>
      <c r="X81" s="12">
        <f t="shared" si="21"/>
        <v>10</v>
      </c>
      <c r="Y81" s="11" t="str">
        <f t="shared" si="22"/>
        <v>Zona de riesgo alta</v>
      </c>
      <c r="Z81" s="10" t="str">
        <f t="shared" si="23"/>
        <v>Prevenir
Proteger
Transferir</v>
      </c>
      <c r="AA81" s="13" t="s">
        <v>535</v>
      </c>
      <c r="AB81" s="15" t="s">
        <v>517</v>
      </c>
      <c r="AC81" s="16">
        <v>46346</v>
      </c>
      <c r="AD81" s="31"/>
      <c r="AE81" s="17"/>
      <c r="AF81" s="18"/>
      <c r="AG81" s="19" t="s">
        <v>536</v>
      </c>
    </row>
    <row r="82" spans="1:33" ht="42.75" customHeight="1" x14ac:dyDescent="0.25">
      <c r="A82" s="8" t="s">
        <v>128</v>
      </c>
      <c r="B82" s="8" t="s">
        <v>323</v>
      </c>
      <c r="C82" s="8" t="s">
        <v>68</v>
      </c>
      <c r="D82" s="9" t="s">
        <v>537</v>
      </c>
      <c r="E82" s="10" t="s">
        <v>538</v>
      </c>
      <c r="F82" s="10" t="s">
        <v>539</v>
      </c>
      <c r="G82" s="11" t="s">
        <v>122</v>
      </c>
      <c r="H82" s="11" t="s">
        <v>41</v>
      </c>
      <c r="I82" s="12">
        <f t="shared" si="16"/>
        <v>20</v>
      </c>
      <c r="J82" s="11" t="str">
        <f t="shared" si="17"/>
        <v>Zona de riesgo alta</v>
      </c>
      <c r="K82" s="10" t="str">
        <f t="shared" si="18"/>
        <v>Prevenir
Proteger
Transferir</v>
      </c>
      <c r="L82" s="13" t="s">
        <v>540</v>
      </c>
      <c r="M82" s="8" t="s">
        <v>161</v>
      </c>
      <c r="N82" s="8" t="s">
        <v>44</v>
      </c>
      <c r="O82" s="8" t="s">
        <v>44</v>
      </c>
      <c r="P82" s="8" t="s">
        <v>45</v>
      </c>
      <c r="Q82" s="8" t="s">
        <v>44</v>
      </c>
      <c r="R82" s="8" t="s">
        <v>44</v>
      </c>
      <c r="S82" s="8" t="s">
        <v>44</v>
      </c>
      <c r="T82" s="8">
        <f t="shared" si="19"/>
        <v>90</v>
      </c>
      <c r="U82" s="14" t="str">
        <f t="shared" si="20"/>
        <v>Baja 2 niveles de Impacto</v>
      </c>
      <c r="V82" s="11" t="s">
        <v>46</v>
      </c>
      <c r="W82" s="11" t="s">
        <v>41</v>
      </c>
      <c r="X82" s="12">
        <f t="shared" si="21"/>
        <v>10</v>
      </c>
      <c r="Y82" s="11" t="str">
        <f t="shared" si="22"/>
        <v>Zona de riesgo alta</v>
      </c>
      <c r="Z82" s="10" t="str">
        <f t="shared" si="23"/>
        <v>Prevenir
Proteger
Transferir</v>
      </c>
      <c r="AA82" s="13" t="s">
        <v>541</v>
      </c>
      <c r="AB82" s="15" t="s">
        <v>300</v>
      </c>
      <c r="AC82" s="16">
        <v>46346</v>
      </c>
      <c r="AD82" s="15"/>
      <c r="AE82" s="23"/>
      <c r="AF82" s="24"/>
      <c r="AG82" s="25" t="s">
        <v>542</v>
      </c>
    </row>
    <row r="83" spans="1:33" ht="90" customHeight="1" x14ac:dyDescent="0.25">
      <c r="A83" s="8" t="s">
        <v>128</v>
      </c>
      <c r="B83" s="8" t="s">
        <v>323</v>
      </c>
      <c r="C83" s="8" t="s">
        <v>60</v>
      </c>
      <c r="D83" s="9" t="s">
        <v>543</v>
      </c>
      <c r="E83" s="10" t="s">
        <v>544</v>
      </c>
      <c r="F83" s="10" t="s">
        <v>545</v>
      </c>
      <c r="G83" s="11" t="s">
        <v>40</v>
      </c>
      <c r="H83" s="11" t="s">
        <v>72</v>
      </c>
      <c r="I83" s="12">
        <f t="shared" si="16"/>
        <v>7.5</v>
      </c>
      <c r="J83" s="11" t="str">
        <f t="shared" si="17"/>
        <v>Zona de riesgo moderada</v>
      </c>
      <c r="K83" s="10" t="str">
        <f t="shared" si="18"/>
        <v>Prevenir
Retener
Proteger</v>
      </c>
      <c r="L83" s="13" t="s">
        <v>546</v>
      </c>
      <c r="M83" s="8" t="s">
        <v>161</v>
      </c>
      <c r="N83" s="8" t="s">
        <v>44</v>
      </c>
      <c r="O83" s="8" t="s">
        <v>44</v>
      </c>
      <c r="P83" s="8" t="s">
        <v>45</v>
      </c>
      <c r="Q83" s="8" t="s">
        <v>44</v>
      </c>
      <c r="R83" s="8" t="s">
        <v>44</v>
      </c>
      <c r="S83" s="8" t="s">
        <v>44</v>
      </c>
      <c r="T83" s="8">
        <f t="shared" si="19"/>
        <v>90</v>
      </c>
      <c r="U83" s="14" t="str">
        <f t="shared" si="20"/>
        <v>Baja 2 niveles de Impacto</v>
      </c>
      <c r="V83" s="11" t="s">
        <v>122</v>
      </c>
      <c r="W83" s="11" t="s">
        <v>72</v>
      </c>
      <c r="X83" s="12">
        <f t="shared" si="21"/>
        <v>5</v>
      </c>
      <c r="Y83" s="11" t="str">
        <f t="shared" si="22"/>
        <v>Zona de riesgo moderada</v>
      </c>
      <c r="Z83" s="10" t="str">
        <f t="shared" si="23"/>
        <v>Prevenir
Retener
Proteger</v>
      </c>
      <c r="AA83" s="13" t="s">
        <v>134</v>
      </c>
      <c r="AB83" s="15" t="s">
        <v>300</v>
      </c>
      <c r="AC83" s="16">
        <v>46346</v>
      </c>
      <c r="AD83" s="15"/>
      <c r="AE83" s="23"/>
      <c r="AF83" s="24"/>
      <c r="AG83" s="25" t="s">
        <v>547</v>
      </c>
    </row>
    <row r="84" spans="1:33" ht="86.25" customHeight="1" x14ac:dyDescent="0.25">
      <c r="A84" s="8" t="s">
        <v>331</v>
      </c>
      <c r="B84" s="8" t="s">
        <v>346</v>
      </c>
      <c r="C84" s="8" t="s">
        <v>67</v>
      </c>
      <c r="D84" s="9" t="s">
        <v>548</v>
      </c>
      <c r="E84" s="10" t="s">
        <v>549</v>
      </c>
      <c r="F84" s="10" t="s">
        <v>550</v>
      </c>
      <c r="G84" s="11" t="s">
        <v>122</v>
      </c>
      <c r="H84" s="11" t="s">
        <v>54</v>
      </c>
      <c r="I84" s="12">
        <f t="shared" si="16"/>
        <v>10</v>
      </c>
      <c r="J84" s="11" t="str">
        <f t="shared" si="17"/>
        <v>Zona de riesgo alta</v>
      </c>
      <c r="K84" s="10" t="str">
        <f t="shared" si="18"/>
        <v>Prevenir
Proteger
Transferir</v>
      </c>
      <c r="L84" s="13" t="s">
        <v>551</v>
      </c>
      <c r="M84" s="8" t="s">
        <v>161</v>
      </c>
      <c r="N84" s="8" t="s">
        <v>44</v>
      </c>
      <c r="O84" s="8" t="s">
        <v>44</v>
      </c>
      <c r="P84" s="8" t="s">
        <v>45</v>
      </c>
      <c r="Q84" s="8" t="s">
        <v>44</v>
      </c>
      <c r="R84" s="8" t="s">
        <v>44</v>
      </c>
      <c r="S84" s="8" t="s">
        <v>44</v>
      </c>
      <c r="T84" s="8">
        <f t="shared" si="19"/>
        <v>90</v>
      </c>
      <c r="U84" s="14" t="str">
        <f t="shared" si="20"/>
        <v>Baja 2 niveles de Impacto</v>
      </c>
      <c r="V84" s="11" t="s">
        <v>40</v>
      </c>
      <c r="W84" s="11" t="s">
        <v>72</v>
      </c>
      <c r="X84" s="12">
        <f t="shared" si="21"/>
        <v>7.5</v>
      </c>
      <c r="Y84" s="11" t="str">
        <f t="shared" si="22"/>
        <v>Zona de riesgo moderada</v>
      </c>
      <c r="Z84" s="10" t="str">
        <f t="shared" si="23"/>
        <v>Prevenir
Retener
Proteger</v>
      </c>
      <c r="AA84" s="13" t="s">
        <v>311</v>
      </c>
      <c r="AB84" s="15" t="s">
        <v>352</v>
      </c>
      <c r="AC84" s="16">
        <v>46325</v>
      </c>
      <c r="AD84" s="15"/>
      <c r="AE84" s="23"/>
      <c r="AF84" s="24"/>
      <c r="AG84" s="25" t="s">
        <v>552</v>
      </c>
    </row>
    <row r="85" spans="1:33" ht="57.75" customHeight="1" x14ac:dyDescent="0.25">
      <c r="A85" s="8" t="s">
        <v>331</v>
      </c>
      <c r="B85" s="8" t="s">
        <v>346</v>
      </c>
      <c r="C85" s="8" t="s">
        <v>67</v>
      </c>
      <c r="D85" s="9" t="s">
        <v>553</v>
      </c>
      <c r="E85" s="10" t="s">
        <v>554</v>
      </c>
      <c r="F85" s="10" t="s">
        <v>555</v>
      </c>
      <c r="G85" s="11" t="s">
        <v>40</v>
      </c>
      <c r="H85" s="11" t="s">
        <v>41</v>
      </c>
      <c r="I85" s="12">
        <f t="shared" si="16"/>
        <v>30</v>
      </c>
      <c r="J85" s="11" t="str">
        <f t="shared" si="17"/>
        <v>Zona de riesgo extrema</v>
      </c>
      <c r="K85" s="10" t="str">
        <f t="shared" si="18"/>
        <v>Prevenir
Proteger
Transferir
Eliminar</v>
      </c>
      <c r="L85" s="13" t="s">
        <v>556</v>
      </c>
      <c r="M85" s="8" t="s">
        <v>161</v>
      </c>
      <c r="N85" s="8" t="s">
        <v>44</v>
      </c>
      <c r="O85" s="8" t="s">
        <v>44</v>
      </c>
      <c r="P85" s="8" t="s">
        <v>45</v>
      </c>
      <c r="Q85" s="8" t="s">
        <v>44</v>
      </c>
      <c r="R85" s="8" t="s">
        <v>44</v>
      </c>
      <c r="S85" s="8" t="s">
        <v>44</v>
      </c>
      <c r="T85" s="8">
        <f t="shared" si="19"/>
        <v>90</v>
      </c>
      <c r="U85" s="14" t="str">
        <f t="shared" si="20"/>
        <v>Baja 2 niveles de Impacto</v>
      </c>
      <c r="V85" s="11" t="s">
        <v>40</v>
      </c>
      <c r="W85" s="11" t="s">
        <v>41</v>
      </c>
      <c r="X85" s="12">
        <f t="shared" si="21"/>
        <v>30</v>
      </c>
      <c r="Y85" s="11" t="str">
        <f t="shared" si="22"/>
        <v>Zona de riesgo alta</v>
      </c>
      <c r="Z85" s="10" t="str">
        <f t="shared" si="23"/>
        <v>Prevenir
Proteger
Transferir</v>
      </c>
      <c r="AA85" s="13" t="s">
        <v>311</v>
      </c>
      <c r="AB85" s="15" t="s">
        <v>352</v>
      </c>
      <c r="AC85" s="16">
        <v>46325</v>
      </c>
      <c r="AD85" s="15"/>
      <c r="AE85" s="23"/>
      <c r="AF85" s="24"/>
      <c r="AG85" s="25" t="s">
        <v>557</v>
      </c>
    </row>
    <row r="86" spans="1:33" ht="57" customHeight="1" x14ac:dyDescent="0.25">
      <c r="A86" s="8" t="s">
        <v>128</v>
      </c>
      <c r="B86" s="8" t="s">
        <v>279</v>
      </c>
      <c r="C86" s="8" t="s">
        <v>74</v>
      </c>
      <c r="D86" s="9" t="s">
        <v>558</v>
      </c>
      <c r="E86" s="10" t="s">
        <v>559</v>
      </c>
      <c r="F86" s="10" t="s">
        <v>560</v>
      </c>
      <c r="G86" s="11" t="s">
        <v>40</v>
      </c>
      <c r="H86" s="11" t="s">
        <v>54</v>
      </c>
      <c r="I86" s="12">
        <f t="shared" si="16"/>
        <v>15</v>
      </c>
      <c r="J86" s="11" t="str">
        <f t="shared" si="17"/>
        <v>Zona de riesgo alta</v>
      </c>
      <c r="K86" s="10" t="str">
        <f t="shared" si="18"/>
        <v>Prevenir
Proteger
Transferir</v>
      </c>
      <c r="L86" s="13" t="s">
        <v>561</v>
      </c>
      <c r="M86" s="8" t="s">
        <v>43</v>
      </c>
      <c r="N86" s="8" t="s">
        <v>44</v>
      </c>
      <c r="O86" s="8" t="s">
        <v>44</v>
      </c>
      <c r="P86" s="8" t="s">
        <v>45</v>
      </c>
      <c r="Q86" s="8" t="s">
        <v>44</v>
      </c>
      <c r="R86" s="8" t="s">
        <v>44</v>
      </c>
      <c r="S86" s="8" t="s">
        <v>44</v>
      </c>
      <c r="T86" s="8">
        <f t="shared" si="19"/>
        <v>90</v>
      </c>
      <c r="U86" s="14" t="str">
        <f t="shared" si="20"/>
        <v>Baja 2 niveles de Probabilidad</v>
      </c>
      <c r="V86" s="11" t="s">
        <v>122</v>
      </c>
      <c r="W86" s="11" t="s">
        <v>54</v>
      </c>
      <c r="X86" s="12">
        <f t="shared" si="21"/>
        <v>10</v>
      </c>
      <c r="Y86" s="11" t="str">
        <f t="shared" si="22"/>
        <v>Zona de riesgo alta</v>
      </c>
      <c r="Z86" s="10" t="str">
        <f t="shared" si="23"/>
        <v>Prevenir
Proteger
Transferir</v>
      </c>
      <c r="AA86" s="13" t="s">
        <v>562</v>
      </c>
      <c r="AB86" s="15" t="s">
        <v>140</v>
      </c>
      <c r="AC86" s="16">
        <v>46339</v>
      </c>
      <c r="AD86" s="15"/>
      <c r="AE86" s="23"/>
      <c r="AF86" s="24"/>
      <c r="AG86" s="25" t="s">
        <v>563</v>
      </c>
    </row>
    <row r="87" spans="1:33" ht="71.25" customHeight="1" x14ac:dyDescent="0.25">
      <c r="A87" s="8" t="s">
        <v>128</v>
      </c>
      <c r="B87" s="8" t="s">
        <v>279</v>
      </c>
      <c r="C87" s="8" t="s">
        <v>74</v>
      </c>
      <c r="D87" s="9" t="s">
        <v>564</v>
      </c>
      <c r="E87" s="10" t="s">
        <v>565</v>
      </c>
      <c r="F87" s="10" t="s">
        <v>566</v>
      </c>
      <c r="G87" s="11" t="s">
        <v>40</v>
      </c>
      <c r="H87" s="11" t="s">
        <v>57</v>
      </c>
      <c r="I87" s="12">
        <f t="shared" si="16"/>
        <v>3.75</v>
      </c>
      <c r="J87" s="11" t="str">
        <f t="shared" si="17"/>
        <v>Zona de riesgo baja</v>
      </c>
      <c r="K87" s="10" t="str">
        <f t="shared" si="18"/>
        <v>Aceptar</v>
      </c>
      <c r="L87" s="13" t="s">
        <v>567</v>
      </c>
      <c r="M87" s="8" t="s">
        <v>43</v>
      </c>
      <c r="N87" s="8" t="s">
        <v>44</v>
      </c>
      <c r="O87" s="8" t="s">
        <v>44</v>
      </c>
      <c r="P87" s="8" t="s">
        <v>45</v>
      </c>
      <c r="Q87" s="8" t="s">
        <v>44</v>
      </c>
      <c r="R87" s="8" t="s">
        <v>44</v>
      </c>
      <c r="S87" s="8" t="s">
        <v>44</v>
      </c>
      <c r="T87" s="8">
        <f t="shared" si="19"/>
        <v>90</v>
      </c>
      <c r="U87" s="14" t="str">
        <f t="shared" si="20"/>
        <v>Baja 2 niveles de Probabilidad</v>
      </c>
      <c r="V87" s="11" t="s">
        <v>122</v>
      </c>
      <c r="W87" s="11" t="s">
        <v>57</v>
      </c>
      <c r="X87" s="12">
        <f t="shared" si="21"/>
        <v>2.5</v>
      </c>
      <c r="Y87" s="11" t="str">
        <f t="shared" si="22"/>
        <v>Zona de riesgo baja</v>
      </c>
      <c r="Z87" s="10" t="str">
        <f t="shared" si="23"/>
        <v>Aceptar</v>
      </c>
      <c r="AA87" s="13" t="s">
        <v>134</v>
      </c>
      <c r="AB87" s="15" t="s">
        <v>140</v>
      </c>
      <c r="AC87" s="16">
        <v>46339</v>
      </c>
      <c r="AD87" s="15"/>
      <c r="AE87" s="23"/>
      <c r="AF87" s="24"/>
      <c r="AG87" s="25" t="s">
        <v>568</v>
      </c>
    </row>
    <row r="88" spans="1:33" ht="71.25" customHeight="1" x14ac:dyDescent="0.25">
      <c r="A88" s="51" t="s">
        <v>667</v>
      </c>
      <c r="B88" s="51" t="s">
        <v>668</v>
      </c>
      <c r="C88" s="51" t="s">
        <v>136</v>
      </c>
      <c r="D88" s="52" t="s">
        <v>669</v>
      </c>
      <c r="E88" s="53" t="s">
        <v>670</v>
      </c>
      <c r="F88" s="53" t="s">
        <v>671</v>
      </c>
      <c r="G88" s="54" t="s">
        <v>101</v>
      </c>
      <c r="H88" s="54" t="s">
        <v>54</v>
      </c>
      <c r="I88" s="54">
        <v>25</v>
      </c>
      <c r="J88" s="54" t="s">
        <v>592</v>
      </c>
      <c r="K88" s="55" t="s">
        <v>593</v>
      </c>
      <c r="L88" s="56" t="s">
        <v>672</v>
      </c>
      <c r="M88" s="51" t="s">
        <v>43</v>
      </c>
      <c r="N88" s="51" t="s">
        <v>44</v>
      </c>
      <c r="O88" s="51" t="s">
        <v>44</v>
      </c>
      <c r="P88" s="51" t="s">
        <v>45</v>
      </c>
      <c r="Q88" s="51" t="s">
        <v>44</v>
      </c>
      <c r="R88" s="51" t="s">
        <v>44</v>
      </c>
      <c r="S88" s="51" t="s">
        <v>44</v>
      </c>
      <c r="T88" s="51">
        <v>90</v>
      </c>
      <c r="U88" s="57" t="s">
        <v>673</v>
      </c>
      <c r="V88" s="54" t="s">
        <v>86</v>
      </c>
      <c r="W88" s="54" t="s">
        <v>54</v>
      </c>
      <c r="X88" s="54">
        <v>20</v>
      </c>
      <c r="Y88" s="54" t="s">
        <v>606</v>
      </c>
      <c r="Z88" s="55" t="s">
        <v>607</v>
      </c>
      <c r="AA88" s="56" t="s">
        <v>687</v>
      </c>
      <c r="AB88" s="58" t="s">
        <v>674</v>
      </c>
      <c r="AC88" s="59">
        <v>46371</v>
      </c>
      <c r="AD88" s="60" t="s">
        <v>684</v>
      </c>
      <c r="AE88" s="49"/>
      <c r="AF88" s="50"/>
      <c r="AG88" s="25"/>
    </row>
    <row r="89" spans="1:33" ht="71.25" customHeight="1" x14ac:dyDescent="0.25">
      <c r="A89" s="51" t="s">
        <v>667</v>
      </c>
      <c r="B89" s="51" t="s">
        <v>668</v>
      </c>
      <c r="C89" s="51" t="s">
        <v>142</v>
      </c>
      <c r="D89" s="52" t="s">
        <v>675</v>
      </c>
      <c r="E89" s="53" t="s">
        <v>676</v>
      </c>
      <c r="F89" s="53" t="s">
        <v>677</v>
      </c>
      <c r="G89" s="54" t="s">
        <v>86</v>
      </c>
      <c r="H89" s="54" t="s">
        <v>41</v>
      </c>
      <c r="I89" s="54">
        <v>40</v>
      </c>
      <c r="J89" s="54" t="s">
        <v>592</v>
      </c>
      <c r="K89" s="55" t="s">
        <v>593</v>
      </c>
      <c r="L89" s="56" t="s">
        <v>678</v>
      </c>
      <c r="M89" s="51" t="s">
        <v>56</v>
      </c>
      <c r="N89" s="51" t="s">
        <v>44</v>
      </c>
      <c r="O89" s="51" t="s">
        <v>44</v>
      </c>
      <c r="P89" s="51" t="s">
        <v>45</v>
      </c>
      <c r="Q89" s="51" t="s">
        <v>44</v>
      </c>
      <c r="R89" s="51" t="s">
        <v>44</v>
      </c>
      <c r="S89" s="51" t="s">
        <v>44</v>
      </c>
      <c r="T89" s="51">
        <v>90</v>
      </c>
      <c r="U89" s="57" t="s">
        <v>679</v>
      </c>
      <c r="V89" s="54" t="s">
        <v>40</v>
      </c>
      <c r="W89" s="54" t="s">
        <v>54</v>
      </c>
      <c r="X89" s="54">
        <v>15</v>
      </c>
      <c r="Y89" s="54" t="s">
        <v>606</v>
      </c>
      <c r="Z89" s="55" t="s">
        <v>607</v>
      </c>
      <c r="AA89" s="56" t="s">
        <v>688</v>
      </c>
      <c r="AB89" s="58" t="s">
        <v>674</v>
      </c>
      <c r="AC89" s="59">
        <v>46371</v>
      </c>
      <c r="AD89" s="60" t="s">
        <v>685</v>
      </c>
      <c r="AE89" s="49"/>
      <c r="AF89" s="50"/>
      <c r="AG89" s="25"/>
    </row>
    <row r="90" spans="1:33" ht="111" customHeight="1" x14ac:dyDescent="0.25">
      <c r="A90" s="51" t="s">
        <v>667</v>
      </c>
      <c r="B90" s="51" t="s">
        <v>668</v>
      </c>
      <c r="C90" s="51" t="s">
        <v>147</v>
      </c>
      <c r="D90" s="52" t="s">
        <v>680</v>
      </c>
      <c r="E90" s="53" t="s">
        <v>681</v>
      </c>
      <c r="F90" s="53" t="s">
        <v>682</v>
      </c>
      <c r="G90" s="54" t="s">
        <v>86</v>
      </c>
      <c r="H90" s="54" t="s">
        <v>41</v>
      </c>
      <c r="I90" s="54">
        <v>40</v>
      </c>
      <c r="J90" s="54" t="s">
        <v>592</v>
      </c>
      <c r="K90" s="55" t="s">
        <v>593</v>
      </c>
      <c r="L90" s="56" t="s">
        <v>683</v>
      </c>
      <c r="M90" s="51" t="s">
        <v>43</v>
      </c>
      <c r="N90" s="51" t="s">
        <v>44</v>
      </c>
      <c r="O90" s="51" t="s">
        <v>44</v>
      </c>
      <c r="P90" s="51" t="s">
        <v>45</v>
      </c>
      <c r="Q90" s="51" t="s">
        <v>44</v>
      </c>
      <c r="R90" s="51" t="s">
        <v>44</v>
      </c>
      <c r="S90" s="51" t="s">
        <v>44</v>
      </c>
      <c r="T90" s="51">
        <v>90</v>
      </c>
      <c r="U90" s="57" t="s">
        <v>673</v>
      </c>
      <c r="V90" s="54" t="s">
        <v>40</v>
      </c>
      <c r="W90" s="54" t="s">
        <v>41</v>
      </c>
      <c r="X90" s="54">
        <v>30</v>
      </c>
      <c r="Y90" s="54" t="s">
        <v>606</v>
      </c>
      <c r="Z90" s="55" t="s">
        <v>607</v>
      </c>
      <c r="AA90" s="56" t="s">
        <v>689</v>
      </c>
      <c r="AB90" s="58" t="s">
        <v>674</v>
      </c>
      <c r="AC90" s="59">
        <v>46371</v>
      </c>
      <c r="AD90" s="60" t="s">
        <v>686</v>
      </c>
      <c r="AE90" s="49"/>
      <c r="AF90" s="50"/>
      <c r="AG90" s="25"/>
    </row>
    <row r="91" spans="1:33" ht="15.75" customHeight="1" x14ac:dyDescent="0.25">
      <c r="AG91" s="66" t="s">
        <v>690</v>
      </c>
    </row>
    <row r="92" spans="1:33" x14ac:dyDescent="0.25">
      <c r="AG92" s="67"/>
    </row>
    <row r="93" spans="1:33" x14ac:dyDescent="0.25">
      <c r="AG93" s="67"/>
    </row>
  </sheetData>
  <autoFilter ref="A2:AG90"/>
  <mergeCells count="7">
    <mergeCell ref="AG91:AG93"/>
    <mergeCell ref="AE1:AG1"/>
    <mergeCell ref="A1:F1"/>
    <mergeCell ref="G1:K1"/>
    <mergeCell ref="L1:U1"/>
    <mergeCell ref="V1:Z1"/>
    <mergeCell ref="AA1:AD1"/>
  </mergeCells>
  <conditionalFormatting sqref="J34:J37 J43:J83 Y38:Y87">
    <cfRule type="containsText" dxfId="119" priority="38" operator="containsText" text="Zona de riesgo extrema">
      <formula>NOT(ISERROR(SEARCH("Zona de riesgo extrema",J34)))</formula>
    </cfRule>
    <cfRule type="containsText" dxfId="118" priority="39" operator="containsText" text="Zona de riesgo alta">
      <formula>NOT(ISERROR(SEARCH("Zona de riesgo alta",J34)))</formula>
    </cfRule>
    <cfRule type="containsText" dxfId="117" priority="40" operator="containsText" text="Zona de riesgo moderada">
      <formula>NOT(ISERROR(SEARCH("Zona de riesgo moderada",J34)))</formula>
    </cfRule>
    <cfRule type="cellIs" dxfId="116" priority="41" operator="equal">
      <formula>"Zona de riesgo baja"</formula>
    </cfRule>
  </conditionalFormatting>
  <conditionalFormatting sqref="Y34:Y37">
    <cfRule type="containsText" dxfId="115" priority="42" operator="containsText" text="Zona de riesgo extrema">
      <formula>NOT(ISERROR(SEARCH("Zona de riesgo extrema",Y34)))</formula>
    </cfRule>
    <cfRule type="containsText" dxfId="114" priority="43" operator="containsText" text="Zona de riesgo alta">
      <formula>NOT(ISERROR(SEARCH("Zona de riesgo alta",Y34)))</formula>
    </cfRule>
    <cfRule type="containsText" dxfId="113" priority="44" operator="containsText" text="Zona de riesgo moderada">
      <formula>NOT(ISERROR(SEARCH("Zona de riesgo moderada",Y34)))</formula>
    </cfRule>
    <cfRule type="cellIs" dxfId="112" priority="45" operator="equal">
      <formula>"Zona de riesgo baja"</formula>
    </cfRule>
  </conditionalFormatting>
  <conditionalFormatting sqref="J86:J87">
    <cfRule type="containsText" dxfId="111" priority="46" operator="containsText" text="Zona de riesgo extrema">
      <formula>NOT(ISERROR(SEARCH("Zona de riesgo extrema",J86)))</formula>
    </cfRule>
    <cfRule type="containsText" dxfId="110" priority="47" operator="containsText" text="Zona de riesgo alta">
      <formula>NOT(ISERROR(SEARCH("Zona de riesgo alta",J86)))</formula>
    </cfRule>
    <cfRule type="containsText" dxfId="109" priority="48" operator="containsText" text="Zona de riesgo moderada">
      <formula>NOT(ISERROR(SEARCH("Zona de riesgo moderada",J86)))</formula>
    </cfRule>
    <cfRule type="cellIs" dxfId="108" priority="49" operator="equal">
      <formula>"Zona de riesgo baja"</formula>
    </cfRule>
  </conditionalFormatting>
  <conditionalFormatting sqref="J84:J87">
    <cfRule type="containsText" dxfId="107" priority="50" operator="containsText" text="Zona de riesgo extrema">
      <formula>NOT(ISERROR(SEARCH("Zona de riesgo extrema",J84)))</formula>
    </cfRule>
    <cfRule type="containsText" dxfId="106" priority="51" operator="containsText" text="Zona de riesgo alta">
      <formula>NOT(ISERROR(SEARCH("Zona de riesgo alta",J84)))</formula>
    </cfRule>
    <cfRule type="containsText" dxfId="105" priority="52" operator="containsText" text="Zona de riesgo moderada">
      <formula>NOT(ISERROR(SEARCH("Zona de riesgo moderada",J84)))</formula>
    </cfRule>
    <cfRule type="cellIs" dxfId="104" priority="53" operator="equal">
      <formula>"Zona de riesgo baja"</formula>
    </cfRule>
  </conditionalFormatting>
  <conditionalFormatting sqref="J42">
    <cfRule type="containsText" dxfId="103" priority="54" operator="containsText" text="Zona de riesgo extrema">
      <formula>NOT(ISERROR(SEARCH("Zona de riesgo extrema",J42)))</formula>
    </cfRule>
    <cfRule type="containsText" dxfId="102" priority="55" operator="containsText" text="Zona de riesgo alta">
      <formula>NOT(ISERROR(SEARCH("Zona de riesgo alta",J42)))</formula>
    </cfRule>
    <cfRule type="containsText" dxfId="101" priority="56" operator="containsText" text="Zona de riesgo moderada">
      <formula>NOT(ISERROR(SEARCH("Zona de riesgo moderada",J42)))</formula>
    </cfRule>
    <cfRule type="cellIs" dxfId="100" priority="57" operator="equal">
      <formula>"Zona de riesgo baja"</formula>
    </cfRule>
  </conditionalFormatting>
  <conditionalFormatting sqref="J39:J42">
    <cfRule type="containsText" dxfId="99" priority="58" operator="containsText" text="Zona de riesgo extrema">
      <formula>NOT(ISERROR(SEARCH("Zona de riesgo extrema",J39)))</formula>
    </cfRule>
    <cfRule type="containsText" dxfId="98" priority="59" operator="containsText" text="Zona de riesgo alta">
      <formula>NOT(ISERROR(SEARCH("Zona de riesgo alta",J39)))</formula>
    </cfRule>
    <cfRule type="containsText" dxfId="97" priority="60" operator="containsText" text="Zona de riesgo moderada">
      <formula>NOT(ISERROR(SEARCH("Zona de riesgo moderada",J39)))</formula>
    </cfRule>
    <cfRule type="cellIs" dxfId="96" priority="61" operator="equal">
      <formula>"Zona de riesgo baja"</formula>
    </cfRule>
  </conditionalFormatting>
  <conditionalFormatting sqref="J33">
    <cfRule type="containsText" dxfId="95" priority="62" operator="containsText" text="Zona de riesgo extrema">
      <formula>NOT(ISERROR(SEARCH("Zona de riesgo extrema",J33)))</formula>
    </cfRule>
    <cfRule type="containsText" dxfId="94" priority="63" operator="containsText" text="Zona de riesgo alta">
      <formula>NOT(ISERROR(SEARCH("Zona de riesgo alta",J33)))</formula>
    </cfRule>
    <cfRule type="containsText" dxfId="93" priority="64" operator="containsText" text="Zona de riesgo moderada">
      <formula>NOT(ISERROR(SEARCH("Zona de riesgo moderada",J33)))</formula>
    </cfRule>
    <cfRule type="cellIs" dxfId="92" priority="65" operator="equal">
      <formula>"Zona de riesgo baja"</formula>
    </cfRule>
  </conditionalFormatting>
  <conditionalFormatting sqref="J32:J33 J38">
    <cfRule type="containsText" dxfId="91" priority="66" operator="containsText" text="Zona de riesgo extrema">
      <formula>NOT(ISERROR(SEARCH("Zona de riesgo extrema",J32)))</formula>
    </cfRule>
    <cfRule type="containsText" dxfId="90" priority="67" operator="containsText" text="Zona de riesgo alta">
      <formula>NOT(ISERROR(SEARCH("Zona de riesgo alta",J32)))</formula>
    </cfRule>
    <cfRule type="containsText" dxfId="89" priority="68" operator="containsText" text="Zona de riesgo moderada">
      <formula>NOT(ISERROR(SEARCH("Zona de riesgo moderada",J32)))</formula>
    </cfRule>
    <cfRule type="cellIs" dxfId="88" priority="69" operator="equal">
      <formula>"Zona de riesgo baja"</formula>
    </cfRule>
  </conditionalFormatting>
  <conditionalFormatting sqref="J31:J32">
    <cfRule type="containsText" dxfId="87" priority="70" operator="containsText" text="Zona de riesgo extrema">
      <formula>NOT(ISERROR(SEARCH("Zona de riesgo extrema",J31)))</formula>
    </cfRule>
    <cfRule type="containsText" dxfId="86" priority="71" operator="containsText" text="Zona de riesgo alta">
      <formula>NOT(ISERROR(SEARCH("Zona de riesgo alta",J31)))</formula>
    </cfRule>
    <cfRule type="containsText" dxfId="85" priority="72" operator="containsText" text="Zona de riesgo moderada">
      <formula>NOT(ISERROR(SEARCH("Zona de riesgo moderada",J31)))</formula>
    </cfRule>
    <cfRule type="cellIs" dxfId="84" priority="73" operator="equal">
      <formula>"Zona de riesgo baja"</formula>
    </cfRule>
  </conditionalFormatting>
  <conditionalFormatting sqref="J29:J31">
    <cfRule type="containsText" dxfId="83" priority="74" operator="containsText" text="Zona de riesgo extrema">
      <formula>NOT(ISERROR(SEARCH("Zona de riesgo extrema",J29)))</formula>
    </cfRule>
    <cfRule type="containsText" dxfId="82" priority="75" operator="containsText" text="Zona de riesgo alta">
      <formula>NOT(ISERROR(SEARCH("Zona de riesgo alta",J29)))</formula>
    </cfRule>
    <cfRule type="containsText" dxfId="81" priority="76" operator="containsText" text="Zona de riesgo moderada">
      <formula>NOT(ISERROR(SEARCH("Zona de riesgo moderada",J29)))</formula>
    </cfRule>
    <cfRule type="cellIs" dxfId="80" priority="77" operator="equal">
      <formula>"Zona de riesgo baja"</formula>
    </cfRule>
  </conditionalFormatting>
  <conditionalFormatting sqref="J17">
    <cfRule type="containsText" dxfId="79" priority="78" operator="containsText" text="Zona de riesgo extrema">
      <formula>NOT(ISERROR(SEARCH("Zona de riesgo extrema",J17)))</formula>
    </cfRule>
    <cfRule type="containsText" dxfId="78" priority="79" operator="containsText" text="Zona de riesgo alta">
      <formula>NOT(ISERROR(SEARCH("Zona de riesgo alta",J17)))</formula>
    </cfRule>
    <cfRule type="containsText" dxfId="77" priority="80" operator="containsText" text="Zona de riesgo moderada">
      <formula>NOT(ISERROR(SEARCH("Zona de riesgo moderada",J17)))</formula>
    </cfRule>
    <cfRule type="cellIs" dxfId="76" priority="81" operator="equal">
      <formula>"Zona de riesgo baja"</formula>
    </cfRule>
  </conditionalFormatting>
  <conditionalFormatting sqref="J15:J17">
    <cfRule type="containsText" dxfId="75" priority="82" operator="containsText" text="Zona de riesgo extrema">
      <formula>NOT(ISERROR(SEARCH("Zona de riesgo extrema",J15)))</formula>
    </cfRule>
    <cfRule type="containsText" dxfId="74" priority="83" operator="containsText" text="Zona de riesgo alta">
      <formula>NOT(ISERROR(SEARCH("Zona de riesgo alta",J15)))</formula>
    </cfRule>
    <cfRule type="containsText" dxfId="73" priority="84" operator="containsText" text="Zona de riesgo moderada">
      <formula>NOT(ISERROR(SEARCH("Zona de riesgo moderada",J15)))</formula>
    </cfRule>
    <cfRule type="cellIs" dxfId="72" priority="85" operator="equal">
      <formula>"Zona de riesgo baja"</formula>
    </cfRule>
  </conditionalFormatting>
  <conditionalFormatting sqref="J50:J61">
    <cfRule type="containsText" dxfId="71" priority="86" operator="containsText" text="Zona de riesgo extrema">
      <formula>NOT(ISERROR(SEARCH("Zona de riesgo extrema",J50)))</formula>
    </cfRule>
    <cfRule type="containsText" dxfId="70" priority="87" operator="containsText" text="Zona de riesgo alta">
      <formula>NOT(ISERROR(SEARCH("Zona de riesgo alta",J50)))</formula>
    </cfRule>
    <cfRule type="containsText" dxfId="69" priority="88" operator="containsText" text="Zona de riesgo moderada">
      <formula>NOT(ISERROR(SEARCH("Zona de riesgo moderada",J50)))</formula>
    </cfRule>
    <cfRule type="cellIs" dxfId="68" priority="89" operator="equal">
      <formula>"Zona de riesgo baja"</formula>
    </cfRule>
  </conditionalFormatting>
  <conditionalFormatting sqref="J20:J21 J47 J79">
    <cfRule type="containsText" dxfId="67" priority="90" operator="containsText" text="Zona de riesgo extrema">
      <formula>NOT(ISERROR(SEARCH("Zona de riesgo extrema",J20)))</formula>
    </cfRule>
    <cfRule type="containsText" dxfId="66" priority="91" operator="containsText" text="Zona de riesgo alta">
      <formula>NOT(ISERROR(SEARCH("Zona de riesgo alta",J20)))</formula>
    </cfRule>
    <cfRule type="containsText" dxfId="65" priority="92" operator="containsText" text="Zona de riesgo moderada">
      <formula>NOT(ISERROR(SEARCH("Zona de riesgo moderada",J20)))</formula>
    </cfRule>
    <cfRule type="cellIs" dxfId="64" priority="93" operator="equal">
      <formula>"Zona de riesgo baja"</formula>
    </cfRule>
  </conditionalFormatting>
  <conditionalFormatting sqref="J11:J13">
    <cfRule type="containsText" dxfId="63" priority="94" operator="containsText" text="Zona de riesgo extrema">
      <formula>NOT(ISERROR(SEARCH("Zona de riesgo extrema",J11)))</formula>
    </cfRule>
    <cfRule type="containsText" dxfId="62" priority="95" operator="containsText" text="Zona de riesgo alta">
      <formula>NOT(ISERROR(SEARCH("Zona de riesgo alta",J11)))</formula>
    </cfRule>
    <cfRule type="containsText" dxfId="61" priority="96" operator="containsText" text="Zona de riesgo moderada">
      <formula>NOT(ISERROR(SEARCH("Zona de riesgo moderada",J11)))</formula>
    </cfRule>
    <cfRule type="cellIs" dxfId="60" priority="97" operator="equal">
      <formula>"Zona de riesgo baja"</formula>
    </cfRule>
  </conditionalFormatting>
  <conditionalFormatting sqref="J4:J7 J64:J77">
    <cfRule type="containsText" dxfId="59" priority="98" operator="containsText" text="Zona de riesgo extrema">
      <formula>NOT(ISERROR(SEARCH("Zona de riesgo extrema",J4)))</formula>
    </cfRule>
    <cfRule type="containsText" dxfId="58" priority="99" operator="containsText" text="Zona de riesgo alta">
      <formula>NOT(ISERROR(SEARCH("Zona de riesgo alta",J4)))</formula>
    </cfRule>
    <cfRule type="containsText" dxfId="57" priority="100" operator="containsText" text="Zona de riesgo moderada">
      <formula>NOT(ISERROR(SEARCH("Zona de riesgo moderada",J4)))</formula>
    </cfRule>
    <cfRule type="cellIs" dxfId="56" priority="101" operator="equal">
      <formula>"Zona de riesgo baja"</formula>
    </cfRule>
  </conditionalFormatting>
  <conditionalFormatting sqref="J3:J16 J18:J21 J40:J41 Y3:Y21 Y29:Y33 J29:J30 Y23:Y25 J23:J25">
    <cfRule type="containsText" dxfId="55" priority="102" operator="containsText" text="Zona de riesgo extrema">
      <formula>NOT(ISERROR(SEARCH("Zona de riesgo extrema",J3)))</formula>
    </cfRule>
    <cfRule type="containsText" dxfId="54" priority="103" operator="containsText" text="Zona de riesgo alta">
      <formula>NOT(ISERROR(SEARCH("Zona de riesgo alta",J3)))</formula>
    </cfRule>
    <cfRule type="containsText" dxfId="53" priority="104" operator="containsText" text="Zona de riesgo moderada">
      <formula>NOT(ISERROR(SEARCH("Zona de riesgo moderada",J3)))</formula>
    </cfRule>
    <cfRule type="cellIs" dxfId="52" priority="105" operator="equal">
      <formula>"Zona de riesgo baja"</formula>
    </cfRule>
  </conditionalFormatting>
  <conditionalFormatting sqref="J28">
    <cfRule type="containsText" dxfId="51" priority="29" operator="containsText" text="Zona de riesgo extrema">
      <formula>NOT(ISERROR(SEARCH("Zona de riesgo extrema",J28)))</formula>
    </cfRule>
    <cfRule type="containsText" dxfId="50" priority="30" operator="containsText" text="Zona de riesgo alta">
      <formula>NOT(ISERROR(SEARCH("Zona de riesgo alta",J28)))</formula>
    </cfRule>
    <cfRule type="containsText" dxfId="49" priority="31" operator="containsText" text="Zona de riesgo moderada">
      <formula>NOT(ISERROR(SEARCH("Zona de riesgo moderada",J28)))</formula>
    </cfRule>
    <cfRule type="cellIs" dxfId="48" priority="32" operator="equal">
      <formula>"Zona de riesgo baja"</formula>
    </cfRule>
  </conditionalFormatting>
  <conditionalFormatting sqref="Y28 J28">
    <cfRule type="containsText" dxfId="47" priority="33" operator="containsText" text="Zona de riesgo extrema">
      <formula>NOT(ISERROR(SEARCH("Zona de riesgo extrema",J28)))</formula>
    </cfRule>
    <cfRule type="containsText" dxfId="46" priority="34" operator="containsText" text="Zona de riesgo alta">
      <formula>NOT(ISERROR(SEARCH("Zona de riesgo alta",J28)))</formula>
    </cfRule>
    <cfRule type="containsText" dxfId="45" priority="35" operator="containsText" text="Zona de riesgo moderada">
      <formula>NOT(ISERROR(SEARCH("Zona de riesgo moderada",J28)))</formula>
    </cfRule>
    <cfRule type="cellIs" dxfId="44" priority="36" operator="equal">
      <formula>"Zona de riesgo baja"</formula>
    </cfRule>
  </conditionalFormatting>
  <conditionalFormatting sqref="J27">
    <cfRule type="containsText" dxfId="43" priority="21" operator="containsText" text="Zona de riesgo extrema">
      <formula>NOT(ISERROR(SEARCH("Zona de riesgo extrema",J27)))</formula>
    </cfRule>
    <cfRule type="containsText" dxfId="42" priority="22" operator="containsText" text="Zona de riesgo alta">
      <formula>NOT(ISERROR(SEARCH("Zona de riesgo alta",J27)))</formula>
    </cfRule>
    <cfRule type="containsText" dxfId="41" priority="23" operator="containsText" text="Zona de riesgo moderada">
      <formula>NOT(ISERROR(SEARCH("Zona de riesgo moderada",J27)))</formula>
    </cfRule>
    <cfRule type="cellIs" dxfId="40" priority="24" operator="equal">
      <formula>"Zona de riesgo baja"</formula>
    </cfRule>
  </conditionalFormatting>
  <conditionalFormatting sqref="Y27 J27">
    <cfRule type="containsText" dxfId="39" priority="25" operator="containsText" text="Zona de riesgo extrema">
      <formula>NOT(ISERROR(SEARCH("Zona de riesgo extrema",J27)))</formula>
    </cfRule>
    <cfRule type="containsText" dxfId="38" priority="26" operator="containsText" text="Zona de riesgo alta">
      <formula>NOT(ISERROR(SEARCH("Zona de riesgo alta",J27)))</formula>
    </cfRule>
    <cfRule type="containsText" dxfId="37" priority="27" operator="containsText" text="Zona de riesgo moderada">
      <formula>NOT(ISERROR(SEARCH("Zona de riesgo moderada",J27)))</formula>
    </cfRule>
    <cfRule type="cellIs" dxfId="36" priority="28" operator="equal">
      <formula>"Zona de riesgo baja"</formula>
    </cfRule>
  </conditionalFormatting>
  <conditionalFormatting sqref="J26">
    <cfRule type="containsText" dxfId="35" priority="13" operator="containsText" text="Zona de riesgo extrema">
      <formula>NOT(ISERROR(SEARCH("Zona de riesgo extrema",J26)))</formula>
    </cfRule>
    <cfRule type="containsText" dxfId="34" priority="14" operator="containsText" text="Zona de riesgo alta">
      <formula>NOT(ISERROR(SEARCH("Zona de riesgo alta",J26)))</formula>
    </cfRule>
    <cfRule type="containsText" dxfId="33" priority="15" operator="containsText" text="Zona de riesgo moderada">
      <formula>NOT(ISERROR(SEARCH("Zona de riesgo moderada",J26)))</formula>
    </cfRule>
    <cfRule type="cellIs" dxfId="32" priority="16" operator="equal">
      <formula>"Zona de riesgo baja"</formula>
    </cfRule>
  </conditionalFormatting>
  <conditionalFormatting sqref="Y26 J26">
    <cfRule type="containsText" dxfId="31" priority="17" operator="containsText" text="Zona de riesgo extrema">
      <formula>NOT(ISERROR(SEARCH("Zona de riesgo extrema",J26)))</formula>
    </cfRule>
    <cfRule type="containsText" dxfId="30" priority="18" operator="containsText" text="Zona de riesgo alta">
      <formula>NOT(ISERROR(SEARCH("Zona de riesgo alta",J26)))</formula>
    </cfRule>
    <cfRule type="containsText" dxfId="29" priority="19" operator="containsText" text="Zona de riesgo moderada">
      <formula>NOT(ISERROR(SEARCH("Zona de riesgo moderada",J26)))</formula>
    </cfRule>
    <cfRule type="cellIs" dxfId="28" priority="20" operator="equal">
      <formula>"Zona de riesgo baja"</formula>
    </cfRule>
  </conditionalFormatting>
  <conditionalFormatting sqref="Y22 J22">
    <cfRule type="containsText" dxfId="27" priority="9" operator="containsText" text="Zona de riesgo extrema">
      <formula>NOT(ISERROR(SEARCH("Zona de riesgo extrema",J22)))</formula>
    </cfRule>
    <cfRule type="containsText" dxfId="26" priority="10" operator="containsText" text="Zona de riesgo alta">
      <formula>NOT(ISERROR(SEARCH("Zona de riesgo alta",J22)))</formula>
    </cfRule>
    <cfRule type="containsText" dxfId="25" priority="11" operator="containsText" text="Zona de riesgo moderada">
      <formula>NOT(ISERROR(SEARCH("Zona de riesgo moderada",J22)))</formula>
    </cfRule>
    <cfRule type="cellIs" dxfId="24" priority="12" operator="equal">
      <formula>"Zona de riesgo baja"</formula>
    </cfRule>
  </conditionalFormatting>
  <conditionalFormatting sqref="J88:J90 Y88:Y90">
    <cfRule type="containsText" dxfId="23" priority="6" operator="containsText" text="Zona de riesgo alta">
      <formula>NOT(ISERROR(SEARCH("Zona de riesgo alta",J88)))</formula>
    </cfRule>
    <cfRule type="containsText" dxfId="22" priority="7" operator="containsText" text="Zona de riesgo moderada">
      <formula>NOT(ISERROR(SEARCH("Zona de riesgo moderada",J88)))</formula>
    </cfRule>
    <cfRule type="cellIs" dxfId="21" priority="8" operator="equal">
      <formula>"Zona de riesgo baja"</formula>
    </cfRule>
  </conditionalFormatting>
  <conditionalFormatting sqref="J88:J90 Y88:Y90">
    <cfRule type="containsText" dxfId="20" priority="5" operator="containsText" text="Zona de riesgo extrema">
      <formula>NOT(ISERROR(SEARCH("Zona de riesgo extrema",J88)))</formula>
    </cfRule>
  </conditionalFormatting>
  <conditionalFormatting sqref="J88:J90">
    <cfRule type="containsText" dxfId="19" priority="1" operator="containsText" text="Zona de riesgo extrema">
      <formula>NOT(ISERROR(SEARCH("Zona de riesgo extrema",J88)))</formula>
    </cfRule>
    <cfRule type="containsText" dxfId="18" priority="2" operator="containsText" text="Zona de riesgo alta">
      <formula>NOT(ISERROR(SEARCH("Zona de riesgo alta",J88)))</formula>
    </cfRule>
    <cfRule type="containsText" dxfId="17" priority="3" operator="containsText" text="Zona de riesgo moderada">
      <formula>NOT(ISERROR(SEARCH("Zona de riesgo moderada",J88)))</formula>
    </cfRule>
    <cfRule type="cellIs" dxfId="16" priority="4" operator="equal">
      <formula>"Zona de riesgo baja"</formula>
    </cfRule>
  </conditionalFormatting>
  <dataValidations count="12">
    <dataValidation type="list" allowBlank="1" showInputMessage="1" showErrorMessage="1" sqref="C3:C87">
      <formula1>$FG$3:$FG$13</formula1>
      <formula2>0</formula2>
    </dataValidation>
    <dataValidation type="list" allowBlank="1" showInputMessage="1" showErrorMessage="1" sqref="N3:O87 Q3:S87">
      <formula1>"SI,NO"</formula1>
      <formula2>0</formula2>
    </dataValidation>
    <dataValidation type="list" allowBlank="1" showInputMessage="1" showErrorMessage="1" sqref="G3:G87 V3:V87">
      <formula1>"Rara vez,Improbable,Posible,Probable,Casi seguro"</formula1>
      <formula2>0</formula2>
    </dataValidation>
    <dataValidation type="list" allowBlank="1" showInputMessage="1" showErrorMessage="1" sqref="M3:M87">
      <formula1>"Probabilidad,Impacto,Probabilidad e impacto"</formula1>
      <formula2>0</formula2>
    </dataValidation>
    <dataValidation type="list" allowBlank="1" showInputMessage="1" showErrorMessage="1" sqref="P3:P87">
      <formula1>"Automático,Manual"</formula1>
      <formula2>0</formula2>
    </dataValidation>
    <dataValidation type="list" allowBlank="1" showInputMessage="1" showErrorMessage="1" sqref="H3:H87 W3:W87">
      <formula1>"Insignificante,Menor,Moderado,Mayor,Catastrófico"</formula1>
      <formula2>0</formula2>
    </dataValidation>
    <dataValidation type="list" allowBlank="1" showInputMessage="1" showErrorMessage="1" sqref="W88:W90 H88:H90">
      <formula1>"Insignificante,Menor,Moderado,Mayor,Catastrófico"</formula1>
    </dataValidation>
    <dataValidation type="list" allowBlank="1" showInputMessage="1" showErrorMessage="1" sqref="P88:P90">
      <formula1>"Automático,Manual"</formula1>
    </dataValidation>
    <dataValidation type="list" allowBlank="1" showInputMessage="1" showErrorMessage="1" sqref="M88:M90">
      <formula1>"Probabilidad,Impacto,Probabilidad e impacto"</formula1>
    </dataValidation>
    <dataValidation type="list" allowBlank="1" showInputMessage="1" showErrorMessage="1" sqref="V88:V90 G88:G90">
      <formula1>"Rara vez,Improbable,Posible,Probable,Casi seguro"</formula1>
    </dataValidation>
    <dataValidation type="list" allowBlank="1" showInputMessage="1" showErrorMessage="1" sqref="Q88:S90 N88:O90">
      <formula1>"SI,NO"</formula1>
    </dataValidation>
    <dataValidation type="list" allowBlank="1" showInputMessage="1" showErrorMessage="1" sqref="C88:C90">
      <formula1>$FG$3:$FG$16</formula1>
    </dataValidation>
  </dataValidations>
  <pageMargins left="0.75" right="0.75" top="1" bottom="1" header="0.511811023622047" footer="0.511811023622047"/>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
  <sheetViews>
    <sheetView zoomScale="70" zoomScaleNormal="70" workbookViewId="0">
      <pane xSplit="4" ySplit="2" topLeftCell="E3" activePane="bottomRight" state="frozen"/>
      <selection pane="topRight" activeCell="E1" sqref="E1"/>
      <selection pane="bottomLeft" activeCell="A3" sqref="A3"/>
      <selection pane="bottomRight" activeCell="E8" sqref="E8"/>
    </sheetView>
  </sheetViews>
  <sheetFormatPr baseColWidth="10" defaultColWidth="10.625" defaultRowHeight="15.75" zeroHeight="1" x14ac:dyDescent="0.25"/>
  <cols>
    <col min="1" max="3" width="18" customWidth="1"/>
    <col min="4" max="4" width="27.5" style="1" customWidth="1"/>
    <col min="5" max="5" width="57.5" customWidth="1"/>
    <col min="6" max="6" width="19.625" customWidth="1"/>
    <col min="7" max="7" width="10.875" customWidth="1"/>
    <col min="8" max="8" width="11.875" customWidth="1"/>
    <col min="9" max="9" width="10.875" customWidth="1"/>
    <col min="10" max="10" width="13.625" customWidth="1"/>
    <col min="11" max="11" width="9.5" customWidth="1"/>
    <col min="12" max="12" width="32.25" customWidth="1"/>
    <col min="13" max="13" width="12" customWidth="1"/>
    <col min="14" max="20" width="10.875" customWidth="1"/>
    <col min="21" max="21" width="14.625" customWidth="1"/>
    <col min="27" max="27" width="39.625" customWidth="1"/>
    <col min="28" max="28" width="15.5" customWidth="1"/>
    <col min="29" max="29" width="11" customWidth="1"/>
    <col min="30" max="30" width="56.75" customWidth="1"/>
    <col min="31" max="31" width="11.125" customWidth="1"/>
    <col min="32" max="32" width="11" customWidth="1"/>
    <col min="33" max="33" width="19.625" customWidth="1"/>
  </cols>
  <sheetData>
    <row r="1" spans="1:33" ht="18.75" customHeight="1" x14ac:dyDescent="0.25">
      <c r="A1" s="65" t="s">
        <v>0</v>
      </c>
      <c r="B1" s="65"/>
      <c r="C1" s="65"/>
      <c r="D1" s="65"/>
      <c r="E1" s="65"/>
      <c r="F1" s="65"/>
      <c r="G1" s="63" t="s">
        <v>1</v>
      </c>
      <c r="H1" s="63"/>
      <c r="I1" s="63"/>
      <c r="J1" s="63"/>
      <c r="K1" s="63"/>
      <c r="L1" s="61" t="s">
        <v>2</v>
      </c>
      <c r="M1" s="61"/>
      <c r="N1" s="61"/>
      <c r="O1" s="61"/>
      <c r="P1" s="61"/>
      <c r="Q1" s="61"/>
      <c r="R1" s="61"/>
      <c r="S1" s="61"/>
      <c r="T1" s="61"/>
      <c r="U1" s="61"/>
      <c r="V1" s="64" t="s">
        <v>3</v>
      </c>
      <c r="W1" s="64"/>
      <c r="X1" s="64"/>
      <c r="Y1" s="64"/>
      <c r="Z1" s="64"/>
      <c r="AA1" s="61" t="s">
        <v>4</v>
      </c>
      <c r="AB1" s="61"/>
      <c r="AC1" s="61"/>
      <c r="AD1" s="61"/>
      <c r="AE1" s="61" t="s">
        <v>5</v>
      </c>
      <c r="AF1" s="61"/>
      <c r="AG1" s="61"/>
    </row>
    <row r="2" spans="1:33" ht="105" customHeight="1" x14ac:dyDescent="0.25">
      <c r="A2" s="3" t="s">
        <v>6</v>
      </c>
      <c r="B2" s="3" t="s">
        <v>7</v>
      </c>
      <c r="C2" s="3" t="s">
        <v>8</v>
      </c>
      <c r="D2" s="4" t="s">
        <v>9</v>
      </c>
      <c r="E2" s="5" t="s">
        <v>10</v>
      </c>
      <c r="F2" s="5" t="s">
        <v>11</v>
      </c>
      <c r="G2" s="3" t="s">
        <v>12</v>
      </c>
      <c r="H2" s="3" t="s">
        <v>13</v>
      </c>
      <c r="I2" s="3" t="s">
        <v>1</v>
      </c>
      <c r="J2" s="3" t="s">
        <v>14</v>
      </c>
      <c r="K2" s="3" t="s">
        <v>15</v>
      </c>
      <c r="L2" s="3" t="s">
        <v>16</v>
      </c>
      <c r="M2" s="3" t="s">
        <v>17</v>
      </c>
      <c r="N2" s="3" t="s">
        <v>18</v>
      </c>
      <c r="O2" s="3" t="s">
        <v>19</v>
      </c>
      <c r="P2" s="3" t="s">
        <v>20</v>
      </c>
      <c r="Q2" s="3" t="s">
        <v>21</v>
      </c>
      <c r="R2" s="3" t="s">
        <v>22</v>
      </c>
      <c r="S2" s="3" t="s">
        <v>23</v>
      </c>
      <c r="T2" s="3" t="s">
        <v>24</v>
      </c>
      <c r="U2" s="3" t="s">
        <v>25</v>
      </c>
      <c r="V2" s="3" t="s">
        <v>12</v>
      </c>
      <c r="W2" s="3" t="s">
        <v>13</v>
      </c>
      <c r="X2" s="3" t="s">
        <v>1</v>
      </c>
      <c r="Y2" s="3" t="s">
        <v>14</v>
      </c>
      <c r="Z2" s="3" t="s">
        <v>15</v>
      </c>
      <c r="AA2" s="5" t="s">
        <v>26</v>
      </c>
      <c r="AB2" s="5" t="s">
        <v>27</v>
      </c>
      <c r="AC2" s="5" t="s">
        <v>28</v>
      </c>
      <c r="AD2" s="5" t="s">
        <v>29</v>
      </c>
      <c r="AE2" s="5" t="s">
        <v>30</v>
      </c>
      <c r="AF2" s="6" t="s">
        <v>31</v>
      </c>
      <c r="AG2" s="6" t="s">
        <v>32</v>
      </c>
    </row>
    <row r="3" spans="1:33" ht="183" customHeight="1" x14ac:dyDescent="0.25">
      <c r="A3" s="26" t="s">
        <v>34</v>
      </c>
      <c r="B3" s="26" t="s">
        <v>35</v>
      </c>
      <c r="C3" s="26" t="s">
        <v>569</v>
      </c>
      <c r="D3" s="34" t="s">
        <v>570</v>
      </c>
      <c r="E3" s="26" t="s">
        <v>571</v>
      </c>
      <c r="F3" s="26" t="s">
        <v>572</v>
      </c>
      <c r="G3" s="28" t="s">
        <v>122</v>
      </c>
      <c r="H3" s="28" t="s">
        <v>64</v>
      </c>
      <c r="I3" s="29">
        <f>(IF(H3="Moderado",5,IF(H3="Mayor",10,IF(H3="Catastrófico",20,0))))*(IF(G3="Rara vez",1,IF(G3="Improbable",2,IF(G3="Posible",3,IF(G3="Probable",4,IF(G3="Casi seguro",5,0))))))</f>
        <v>40</v>
      </c>
      <c r="J3" s="28" t="str">
        <f>IF(AND(I3&lt;11,I3&gt;4),"Zona de riesgo baja",IF(AND(I3&gt;11,I3&lt;21),"Zona de riesgo moderada",IF(AND(I3&gt;21,I3&lt;=40),"Zona de riesgo alta",IF(I3&gt;40,"Zona de riesgo extrema",0))))</f>
        <v>Zona de riesgo alta</v>
      </c>
      <c r="K3" s="27" t="str">
        <f>IF(J3="Zona de riesgo baja","Aceptar",IF(J3="Zona de riesgo moderada","Prevenir
Retener
Proteger",IF(J3="Zona de riesgo alta","Prevenir
Proteger
Transferir",IF(J3="Zona de riesgo extrema","Prevenir
Proteger
Transferir
Eliminar",0))))</f>
        <v>Prevenir
Proteger
Transferir</v>
      </c>
      <c r="L3" s="26" t="s">
        <v>573</v>
      </c>
      <c r="M3" s="35" t="s">
        <v>43</v>
      </c>
      <c r="N3" s="35" t="s">
        <v>44</v>
      </c>
      <c r="O3" s="35" t="s">
        <v>44</v>
      </c>
      <c r="P3" s="35" t="s">
        <v>45</v>
      </c>
      <c r="Q3" s="35" t="s">
        <v>44</v>
      </c>
      <c r="R3" s="35" t="s">
        <v>44</v>
      </c>
      <c r="S3" s="35" t="s">
        <v>251</v>
      </c>
      <c r="T3" s="36">
        <f t="shared" ref="T3:T20" si="0">IF(N3="SI",15,0)+IF(O3="SI",5,0)+IF(Q3="SI",15,0)+IF(R3="SI",10,0)+IF(S3="SI",30,0)+IF(P3="Automático",25,IF(P3="Manual",15,0))</f>
        <v>60</v>
      </c>
      <c r="U3" s="37" t="str">
        <f t="shared" ref="U3:U20" si="1">IF(T3&lt;50,"No hay desplazamiento",IF(T3&gt;76,CONCATENATE("Baja 2 niveles de ",M3),CONCATENATE("Baja 1 nivel de ",M3)))</f>
        <v>Baja 1 nivel de Probabilidad</v>
      </c>
      <c r="V3" s="28" t="s">
        <v>46</v>
      </c>
      <c r="W3" s="28" t="s">
        <v>64</v>
      </c>
      <c r="X3" s="29">
        <f t="shared" ref="X3:X20" si="2">(IF(W3="Moderado",5,IF(W3="Mayor",10,IF(W3="Catastrófico",20,0))))*(IF(V3="Rara vez",1,IF(V3="Improbable",2,IF(V3="Posible",3,IF(V3="Probable",4,IF(V3="Casi seguro",5,0))))))</f>
        <v>20</v>
      </c>
      <c r="Y3" s="28" t="str">
        <f t="shared" ref="Y3:Y20" si="3">IF(AND(X3&lt;11,X3&gt;4),"Zona de riesgo baja",IF(AND(X3&gt;11,X3&lt;21),"Zona de riesgo moderada",IF(AND(X3&gt;21,X3&lt;=40),"Zona de riesgo alta",IF(X3&gt;40,"Zona de riesgo extrema",0))))</f>
        <v>Zona de riesgo moderada</v>
      </c>
      <c r="Z3" s="27" t="str">
        <f t="shared" ref="Z3:Z20" si="4">IF(Y3="Zona de riesgo baja","Aceptar",IF(Y3="Zona de riesgo moderada","Prevenir
Retener
Proteger",IF(Y3="Zona de riesgo alta","Prevenir
Proteger
Transferir",IF(Y3="Zona de riesgo extrema","Prevenir
Proteger
Transferir
Eliminar",0))))</f>
        <v>Prevenir
Retener
Proteger</v>
      </c>
      <c r="AA3" s="26" t="s">
        <v>574</v>
      </c>
      <c r="AB3" s="38" t="s">
        <v>575</v>
      </c>
      <c r="AC3" s="30">
        <v>46311</v>
      </c>
      <c r="AD3" s="31" t="s">
        <v>576</v>
      </c>
      <c r="AE3" s="39"/>
      <c r="AF3" s="40"/>
      <c r="AG3" s="31" t="s">
        <v>577</v>
      </c>
    </row>
    <row r="4" spans="1:33" ht="147.75" customHeight="1" x14ac:dyDescent="0.25">
      <c r="A4" s="26" t="s">
        <v>117</v>
      </c>
      <c r="B4" s="26" t="s">
        <v>118</v>
      </c>
      <c r="C4" s="26" t="s">
        <v>569</v>
      </c>
      <c r="D4" s="34" t="s">
        <v>578</v>
      </c>
      <c r="E4" s="26" t="s">
        <v>579</v>
      </c>
      <c r="F4" s="26" t="s">
        <v>580</v>
      </c>
      <c r="G4" s="28" t="s">
        <v>40</v>
      </c>
      <c r="H4" s="28" t="s">
        <v>41</v>
      </c>
      <c r="I4" s="29">
        <f>(IF(H4="Moderado",5,IF(H4="Mayor",10,IF(H4="Catastrófico",20,0))))*(IF(G4="Rara vez",1,IF(G4="Improbable",2,IF(G4="Posible",3,IF(G4="Probable",4,IF(G4="Casi seguro",5,0))))))</f>
        <v>30</v>
      </c>
      <c r="J4" s="28" t="str">
        <f>IF(AND(I4&lt;11,I4&gt;4),"Zona de riesgo baja",IF(AND(I4&gt;11,I4&lt;21),"Zona de riesgo moderada",IF(AND(I4&gt;21,I4&lt;=40),"Zona de riesgo alta",IF(I4&gt;40,"Zona de riesgo extrema",0))))</f>
        <v>Zona de riesgo alta</v>
      </c>
      <c r="K4" s="27" t="str">
        <f>IF(J4="Zona de riesgo baja","Aceptar",IF(J4="Zona de riesgo moderada","Prevenir
Retener
Proteger",IF(J4="Zona de riesgo alta","Prevenir
Proteger
Transferir",IF(J4="Zona de riesgo extrema","Prevenir
Proteger
Transferir
Eliminar",0))))</f>
        <v>Prevenir
Proteger
Transferir</v>
      </c>
      <c r="L4" s="41" t="s">
        <v>581</v>
      </c>
      <c r="M4" s="35" t="s">
        <v>43</v>
      </c>
      <c r="N4" s="35" t="s">
        <v>44</v>
      </c>
      <c r="O4" s="35" t="s">
        <v>44</v>
      </c>
      <c r="P4" s="35" t="s">
        <v>45</v>
      </c>
      <c r="Q4" s="35" t="s">
        <v>44</v>
      </c>
      <c r="R4" s="35" t="s">
        <v>44</v>
      </c>
      <c r="S4" s="35" t="s">
        <v>44</v>
      </c>
      <c r="T4" s="36">
        <f t="shared" si="0"/>
        <v>90</v>
      </c>
      <c r="U4" s="37" t="str">
        <f t="shared" si="1"/>
        <v>Baja 2 niveles de Probabilidad</v>
      </c>
      <c r="V4" s="28" t="s">
        <v>46</v>
      </c>
      <c r="W4" s="28" t="s">
        <v>41</v>
      </c>
      <c r="X4" s="29">
        <f t="shared" si="2"/>
        <v>10</v>
      </c>
      <c r="Y4" s="28" t="str">
        <f t="shared" si="3"/>
        <v>Zona de riesgo baja</v>
      </c>
      <c r="Z4" s="27" t="str">
        <f t="shared" si="4"/>
        <v>Aceptar</v>
      </c>
      <c r="AA4" s="42" t="s">
        <v>582</v>
      </c>
      <c r="AB4" s="38" t="s">
        <v>583</v>
      </c>
      <c r="AC4" s="30">
        <v>46311</v>
      </c>
      <c r="AD4" s="31" t="s">
        <v>584</v>
      </c>
      <c r="AE4" s="39"/>
      <c r="AF4" s="40"/>
      <c r="AG4" s="31" t="s">
        <v>577</v>
      </c>
    </row>
    <row r="5" spans="1:33" ht="111.75" customHeight="1" x14ac:dyDescent="0.25">
      <c r="A5" s="26" t="s">
        <v>128</v>
      </c>
      <c r="B5" s="43" t="s">
        <v>129</v>
      </c>
      <c r="C5" s="26" t="s">
        <v>585</v>
      </c>
      <c r="D5" s="44" t="s">
        <v>586</v>
      </c>
      <c r="E5" s="26" t="s">
        <v>274</v>
      </c>
      <c r="F5" s="26" t="s">
        <v>275</v>
      </c>
      <c r="G5" s="28" t="s">
        <v>122</v>
      </c>
      <c r="H5" s="28" t="s">
        <v>54</v>
      </c>
      <c r="I5" s="29">
        <v>5</v>
      </c>
      <c r="J5" s="28" t="s">
        <v>587</v>
      </c>
      <c r="K5" s="27" t="s">
        <v>588</v>
      </c>
      <c r="L5" s="26" t="s">
        <v>589</v>
      </c>
      <c r="M5" s="35" t="s">
        <v>43</v>
      </c>
      <c r="N5" s="35" t="s">
        <v>44</v>
      </c>
      <c r="O5" s="35" t="s">
        <v>44</v>
      </c>
      <c r="P5" s="35" t="s">
        <v>45</v>
      </c>
      <c r="Q5" s="35" t="s">
        <v>44</v>
      </c>
      <c r="R5" s="35" t="s">
        <v>44</v>
      </c>
      <c r="S5" s="35" t="s">
        <v>44</v>
      </c>
      <c r="T5" s="36">
        <f t="shared" si="0"/>
        <v>90</v>
      </c>
      <c r="U5" s="37" t="str">
        <f t="shared" si="1"/>
        <v>Baja 2 niveles de Probabilidad</v>
      </c>
      <c r="V5" s="28" t="s">
        <v>46</v>
      </c>
      <c r="W5" s="28" t="s">
        <v>54</v>
      </c>
      <c r="X5" s="29">
        <f t="shared" si="2"/>
        <v>5</v>
      </c>
      <c r="Y5" s="28" t="str">
        <f t="shared" si="3"/>
        <v>Zona de riesgo baja</v>
      </c>
      <c r="Z5" s="27" t="str">
        <f t="shared" si="4"/>
        <v>Aceptar</v>
      </c>
      <c r="AA5" s="26" t="s">
        <v>134</v>
      </c>
      <c r="AB5" s="38" t="s">
        <v>140</v>
      </c>
      <c r="AC5" s="30">
        <v>46332</v>
      </c>
      <c r="AD5" s="31" t="s">
        <v>590</v>
      </c>
      <c r="AE5" s="39"/>
      <c r="AF5" s="40"/>
      <c r="AG5" s="31" t="s">
        <v>577</v>
      </c>
    </row>
    <row r="6" spans="1:33" ht="105.75" customHeight="1" x14ac:dyDescent="0.25">
      <c r="A6" s="26" t="s">
        <v>128</v>
      </c>
      <c r="B6" s="43" t="s">
        <v>129</v>
      </c>
      <c r="C6" s="26" t="s">
        <v>585</v>
      </c>
      <c r="D6" s="44" t="s">
        <v>591</v>
      </c>
      <c r="E6" s="26" t="s">
        <v>274</v>
      </c>
      <c r="F6" s="26" t="s">
        <v>275</v>
      </c>
      <c r="G6" s="28" t="s">
        <v>40</v>
      </c>
      <c r="H6" s="28" t="s">
        <v>41</v>
      </c>
      <c r="I6" s="29">
        <v>30</v>
      </c>
      <c r="J6" s="28" t="s">
        <v>592</v>
      </c>
      <c r="K6" s="27" t="s">
        <v>593</v>
      </c>
      <c r="L6" s="26" t="s">
        <v>589</v>
      </c>
      <c r="M6" s="35" t="s">
        <v>43</v>
      </c>
      <c r="N6" s="35" t="s">
        <v>44</v>
      </c>
      <c r="O6" s="35" t="s">
        <v>44</v>
      </c>
      <c r="P6" s="35" t="s">
        <v>45</v>
      </c>
      <c r="Q6" s="35" t="s">
        <v>44</v>
      </c>
      <c r="R6" s="35" t="s">
        <v>44</v>
      </c>
      <c r="S6" s="35" t="s">
        <v>44</v>
      </c>
      <c r="T6" s="36">
        <f t="shared" si="0"/>
        <v>90</v>
      </c>
      <c r="U6" s="37" t="str">
        <f t="shared" si="1"/>
        <v>Baja 2 niveles de Probabilidad</v>
      </c>
      <c r="V6" s="28" t="s">
        <v>46</v>
      </c>
      <c r="W6" s="28" t="s">
        <v>41</v>
      </c>
      <c r="X6" s="29">
        <f t="shared" si="2"/>
        <v>10</v>
      </c>
      <c r="Y6" s="28" t="str">
        <f t="shared" si="3"/>
        <v>Zona de riesgo baja</v>
      </c>
      <c r="Z6" s="27" t="str">
        <f t="shared" si="4"/>
        <v>Aceptar</v>
      </c>
      <c r="AA6" s="26" t="s">
        <v>134</v>
      </c>
      <c r="AB6" s="38" t="s">
        <v>140</v>
      </c>
      <c r="AC6" s="30">
        <v>46332</v>
      </c>
      <c r="AD6" s="31" t="s">
        <v>594</v>
      </c>
      <c r="AE6" s="39"/>
      <c r="AF6" s="40"/>
      <c r="AG6" s="31" t="s">
        <v>577</v>
      </c>
    </row>
    <row r="7" spans="1:33" ht="147" customHeight="1" x14ac:dyDescent="0.25">
      <c r="A7" s="26" t="s">
        <v>128</v>
      </c>
      <c r="B7" s="43" t="s">
        <v>148</v>
      </c>
      <c r="C7" s="26" t="s">
        <v>585</v>
      </c>
      <c r="D7" s="44" t="s">
        <v>595</v>
      </c>
      <c r="E7" s="26" t="s">
        <v>274</v>
      </c>
      <c r="F7" s="26" t="s">
        <v>275</v>
      </c>
      <c r="G7" s="28" t="s">
        <v>46</v>
      </c>
      <c r="H7" s="28" t="s">
        <v>54</v>
      </c>
      <c r="I7" s="29">
        <v>5</v>
      </c>
      <c r="J7" s="28" t="s">
        <v>587</v>
      </c>
      <c r="K7" s="27" t="s">
        <v>588</v>
      </c>
      <c r="L7" s="26" t="s">
        <v>596</v>
      </c>
      <c r="M7" s="35" t="s">
        <v>43</v>
      </c>
      <c r="N7" s="35" t="s">
        <v>44</v>
      </c>
      <c r="O7" s="35" t="s">
        <v>44</v>
      </c>
      <c r="P7" s="35" t="s">
        <v>45</v>
      </c>
      <c r="Q7" s="35" t="s">
        <v>44</v>
      </c>
      <c r="R7" s="35" t="s">
        <v>44</v>
      </c>
      <c r="S7" s="35" t="s">
        <v>44</v>
      </c>
      <c r="T7" s="36">
        <f t="shared" si="0"/>
        <v>90</v>
      </c>
      <c r="U7" s="37" t="str">
        <f t="shared" si="1"/>
        <v>Baja 2 niveles de Probabilidad</v>
      </c>
      <c r="V7" s="28" t="s">
        <v>46</v>
      </c>
      <c r="W7" s="28" t="s">
        <v>54</v>
      </c>
      <c r="X7" s="29">
        <f t="shared" si="2"/>
        <v>5</v>
      </c>
      <c r="Y7" s="28" t="str">
        <f t="shared" si="3"/>
        <v>Zona de riesgo baja</v>
      </c>
      <c r="Z7" s="27" t="str">
        <f t="shared" si="4"/>
        <v>Aceptar</v>
      </c>
      <c r="AA7" s="26" t="s">
        <v>134</v>
      </c>
      <c r="AB7" s="38" t="s">
        <v>140</v>
      </c>
      <c r="AC7" s="30">
        <v>46332</v>
      </c>
      <c r="AD7" s="31" t="s">
        <v>597</v>
      </c>
      <c r="AE7" s="39"/>
      <c r="AF7" s="40"/>
      <c r="AG7" s="31" t="s">
        <v>577</v>
      </c>
    </row>
    <row r="8" spans="1:33" ht="186.75" customHeight="1" x14ac:dyDescent="0.25">
      <c r="A8" s="26" t="s">
        <v>128</v>
      </c>
      <c r="B8" s="43" t="s">
        <v>148</v>
      </c>
      <c r="C8" s="26" t="s">
        <v>569</v>
      </c>
      <c r="D8" s="44" t="s">
        <v>598</v>
      </c>
      <c r="E8" s="26" t="s">
        <v>599</v>
      </c>
      <c r="F8" s="26" t="s">
        <v>600</v>
      </c>
      <c r="G8" s="28" t="s">
        <v>122</v>
      </c>
      <c r="H8" s="28" t="s">
        <v>41</v>
      </c>
      <c r="I8" s="29">
        <f>(IF(H8="Moderado",5,IF(H8="Mayor",10,IF(H8="Catastrófico",20,0))))*(IF(G8="Rara vez",1,IF(G8="Improbable",2,IF(G8="Posible",3,IF(G8="Probable",4,IF(G8="Casi seguro",5,0))))))</f>
        <v>20</v>
      </c>
      <c r="J8" s="28" t="str">
        <f>IF(AND(I8&lt;11,I8&gt;4),"Zona de riesgo baja",IF(AND(I8&gt;11,I8&lt;21),"Zona de riesgo moderada",IF(AND(I8&gt;21,I8&lt;=40),"Zona de riesgo alta",IF(I8&gt;40,"Zona de riesgo extrema",0))))</f>
        <v>Zona de riesgo moderada</v>
      </c>
      <c r="K8" s="27" t="str">
        <f>IF(J8="Zona de riesgo baja","Aceptar",IF(J8="Zona de riesgo moderada","Prevenir
Retener
Proteger",IF(J8="Zona de riesgo alta","Prevenir
Proteger
Transferir",IF(J8="Zona de riesgo extrema","Prevenir
Proteger
Transferir
Eliminar",0))))</f>
        <v>Prevenir
Retener
Proteger</v>
      </c>
      <c r="L8" s="26" t="s">
        <v>601</v>
      </c>
      <c r="M8" s="35" t="s">
        <v>43</v>
      </c>
      <c r="N8" s="35" t="s">
        <v>44</v>
      </c>
      <c r="O8" s="35" t="s">
        <v>44</v>
      </c>
      <c r="P8" s="35" t="s">
        <v>45</v>
      </c>
      <c r="Q8" s="35" t="s">
        <v>44</v>
      </c>
      <c r="R8" s="35" t="s">
        <v>44</v>
      </c>
      <c r="S8" s="35" t="s">
        <v>44</v>
      </c>
      <c r="T8" s="36">
        <f t="shared" si="0"/>
        <v>90</v>
      </c>
      <c r="U8" s="37" t="str">
        <f t="shared" si="1"/>
        <v>Baja 2 niveles de Probabilidad</v>
      </c>
      <c r="V8" s="28" t="s">
        <v>46</v>
      </c>
      <c r="W8" s="28" t="s">
        <v>41</v>
      </c>
      <c r="X8" s="29">
        <f t="shared" si="2"/>
        <v>10</v>
      </c>
      <c r="Y8" s="28" t="str">
        <f t="shared" si="3"/>
        <v>Zona de riesgo baja</v>
      </c>
      <c r="Z8" s="27" t="str">
        <f t="shared" si="4"/>
        <v>Aceptar</v>
      </c>
      <c r="AA8" s="26" t="s">
        <v>602</v>
      </c>
      <c r="AB8" s="38" t="s">
        <v>603</v>
      </c>
      <c r="AC8" s="30">
        <v>46332</v>
      </c>
      <c r="AD8" s="31" t="s">
        <v>604</v>
      </c>
      <c r="AE8" s="39"/>
      <c r="AF8" s="40"/>
      <c r="AG8" s="31" t="s">
        <v>577</v>
      </c>
    </row>
    <row r="9" spans="1:33" ht="97.5" customHeight="1" x14ac:dyDescent="0.25">
      <c r="A9" s="26" t="s">
        <v>128</v>
      </c>
      <c r="B9" s="43" t="s">
        <v>177</v>
      </c>
      <c r="C9" s="26" t="s">
        <v>585</v>
      </c>
      <c r="D9" s="44" t="s">
        <v>605</v>
      </c>
      <c r="E9" s="26" t="s">
        <v>274</v>
      </c>
      <c r="F9" s="26" t="s">
        <v>275</v>
      </c>
      <c r="G9" s="28" t="s">
        <v>40</v>
      </c>
      <c r="H9" s="28" t="s">
        <v>54</v>
      </c>
      <c r="I9" s="29">
        <v>15</v>
      </c>
      <c r="J9" s="28" t="s">
        <v>606</v>
      </c>
      <c r="K9" s="27" t="s">
        <v>607</v>
      </c>
      <c r="L9" s="26" t="s">
        <v>608</v>
      </c>
      <c r="M9" s="35" t="s">
        <v>43</v>
      </c>
      <c r="N9" s="35" t="s">
        <v>44</v>
      </c>
      <c r="O9" s="35" t="s">
        <v>44</v>
      </c>
      <c r="P9" s="35" t="s">
        <v>45</v>
      </c>
      <c r="Q9" s="35" t="s">
        <v>44</v>
      </c>
      <c r="R9" s="35" t="s">
        <v>44</v>
      </c>
      <c r="S9" s="35" t="s">
        <v>44</v>
      </c>
      <c r="T9" s="36">
        <f t="shared" si="0"/>
        <v>90</v>
      </c>
      <c r="U9" s="37" t="str">
        <f t="shared" si="1"/>
        <v>Baja 2 niveles de Probabilidad</v>
      </c>
      <c r="V9" s="28" t="s">
        <v>46</v>
      </c>
      <c r="W9" s="28" t="s">
        <v>54</v>
      </c>
      <c r="X9" s="29">
        <f t="shared" si="2"/>
        <v>5</v>
      </c>
      <c r="Y9" s="28" t="str">
        <f t="shared" si="3"/>
        <v>Zona de riesgo baja</v>
      </c>
      <c r="Z9" s="27" t="str">
        <f t="shared" si="4"/>
        <v>Aceptar</v>
      </c>
      <c r="AA9" s="26" t="s">
        <v>134</v>
      </c>
      <c r="AB9" s="38" t="s">
        <v>177</v>
      </c>
      <c r="AC9" s="30">
        <v>46339</v>
      </c>
      <c r="AD9" s="31" t="s">
        <v>609</v>
      </c>
      <c r="AE9" s="39"/>
      <c r="AF9" s="40"/>
      <c r="AG9" s="31" t="s">
        <v>577</v>
      </c>
    </row>
    <row r="10" spans="1:33" ht="147" customHeight="1" x14ac:dyDescent="0.25">
      <c r="A10" s="26" t="s">
        <v>128</v>
      </c>
      <c r="B10" s="43" t="s">
        <v>184</v>
      </c>
      <c r="C10" s="26" t="s">
        <v>585</v>
      </c>
      <c r="D10" s="44" t="s">
        <v>610</v>
      </c>
      <c r="E10" s="26" t="s">
        <v>274</v>
      </c>
      <c r="F10" s="26" t="s">
        <v>275</v>
      </c>
      <c r="G10" s="28" t="s">
        <v>46</v>
      </c>
      <c r="H10" s="28" t="s">
        <v>54</v>
      </c>
      <c r="I10" s="29">
        <v>2.5</v>
      </c>
      <c r="J10" s="28" t="s">
        <v>611</v>
      </c>
      <c r="K10" s="27" t="s">
        <v>612</v>
      </c>
      <c r="L10" s="26" t="s">
        <v>613</v>
      </c>
      <c r="M10" s="35" t="s">
        <v>43</v>
      </c>
      <c r="N10" s="35" t="s">
        <v>44</v>
      </c>
      <c r="O10" s="35" t="s">
        <v>44</v>
      </c>
      <c r="P10" s="35" t="s">
        <v>103</v>
      </c>
      <c r="Q10" s="35" t="s">
        <v>44</v>
      </c>
      <c r="R10" s="35" t="s">
        <v>44</v>
      </c>
      <c r="S10" s="35" t="s">
        <v>44</v>
      </c>
      <c r="T10" s="36">
        <f t="shared" si="0"/>
        <v>100</v>
      </c>
      <c r="U10" s="37" t="str">
        <f t="shared" si="1"/>
        <v>Baja 2 niveles de Probabilidad</v>
      </c>
      <c r="V10" s="28" t="s">
        <v>46</v>
      </c>
      <c r="W10" s="28" t="s">
        <v>54</v>
      </c>
      <c r="X10" s="29">
        <f t="shared" si="2"/>
        <v>5</v>
      </c>
      <c r="Y10" s="28" t="str">
        <f t="shared" si="3"/>
        <v>Zona de riesgo baja</v>
      </c>
      <c r="Z10" s="27" t="str">
        <f t="shared" si="4"/>
        <v>Aceptar</v>
      </c>
      <c r="AA10" s="26" t="s">
        <v>134</v>
      </c>
      <c r="AB10" s="38" t="s">
        <v>300</v>
      </c>
      <c r="AC10" s="30">
        <v>46346</v>
      </c>
      <c r="AD10" s="31" t="s">
        <v>614</v>
      </c>
      <c r="AE10" s="39"/>
      <c r="AF10" s="40"/>
      <c r="AG10" s="31" t="s">
        <v>577</v>
      </c>
    </row>
    <row r="11" spans="1:33" ht="75.75" customHeight="1" x14ac:dyDescent="0.25">
      <c r="A11" s="26" t="s">
        <v>128</v>
      </c>
      <c r="B11" s="43" t="s">
        <v>184</v>
      </c>
      <c r="C11" s="26" t="s">
        <v>585</v>
      </c>
      <c r="D11" s="44" t="s">
        <v>307</v>
      </c>
      <c r="E11" s="26" t="s">
        <v>274</v>
      </c>
      <c r="F11" s="26" t="s">
        <v>275</v>
      </c>
      <c r="G11" s="28" t="s">
        <v>46</v>
      </c>
      <c r="H11" s="28" t="s">
        <v>54</v>
      </c>
      <c r="I11" s="29">
        <v>2.5</v>
      </c>
      <c r="J11" s="28" t="s">
        <v>611</v>
      </c>
      <c r="K11" s="27" t="s">
        <v>612</v>
      </c>
      <c r="L11" s="26" t="s">
        <v>615</v>
      </c>
      <c r="M11" s="35" t="s">
        <v>43</v>
      </c>
      <c r="N11" s="35" t="s">
        <v>44</v>
      </c>
      <c r="O11" s="35" t="s">
        <v>44</v>
      </c>
      <c r="P11" s="35" t="s">
        <v>45</v>
      </c>
      <c r="Q11" s="35" t="s">
        <v>44</v>
      </c>
      <c r="R11" s="35" t="s">
        <v>44</v>
      </c>
      <c r="S11" s="35" t="s">
        <v>44</v>
      </c>
      <c r="T11" s="36">
        <f t="shared" si="0"/>
        <v>90</v>
      </c>
      <c r="U11" s="37" t="str">
        <f t="shared" si="1"/>
        <v>Baja 2 niveles de Probabilidad</v>
      </c>
      <c r="V11" s="28" t="s">
        <v>46</v>
      </c>
      <c r="W11" s="28" t="s">
        <v>54</v>
      </c>
      <c r="X11" s="29">
        <f t="shared" si="2"/>
        <v>5</v>
      </c>
      <c r="Y11" s="28" t="str">
        <f t="shared" si="3"/>
        <v>Zona de riesgo baja</v>
      </c>
      <c r="Z11" s="27" t="str">
        <f t="shared" si="4"/>
        <v>Aceptar</v>
      </c>
      <c r="AA11" s="26" t="s">
        <v>134</v>
      </c>
      <c r="AB11" s="38" t="s">
        <v>300</v>
      </c>
      <c r="AC11" s="30">
        <v>46346</v>
      </c>
      <c r="AD11" s="31" t="s">
        <v>616</v>
      </c>
      <c r="AE11" s="39"/>
      <c r="AF11" s="40"/>
      <c r="AG11" s="31" t="s">
        <v>577</v>
      </c>
    </row>
    <row r="12" spans="1:33" ht="69.75" customHeight="1" x14ac:dyDescent="0.25">
      <c r="A12" s="26" t="s">
        <v>128</v>
      </c>
      <c r="B12" s="43" t="s">
        <v>184</v>
      </c>
      <c r="C12" s="26" t="s">
        <v>585</v>
      </c>
      <c r="D12" s="44" t="s">
        <v>617</v>
      </c>
      <c r="E12" s="26" t="s">
        <v>274</v>
      </c>
      <c r="F12" s="26" t="s">
        <v>275</v>
      </c>
      <c r="G12" s="28" t="s">
        <v>46</v>
      </c>
      <c r="H12" s="28" t="s">
        <v>54</v>
      </c>
      <c r="I12" s="29">
        <v>2.5</v>
      </c>
      <c r="J12" s="28" t="s">
        <v>611</v>
      </c>
      <c r="K12" s="27" t="s">
        <v>612</v>
      </c>
      <c r="L12" s="26" t="s">
        <v>618</v>
      </c>
      <c r="M12" s="35" t="s">
        <v>43</v>
      </c>
      <c r="N12" s="35" t="s">
        <v>44</v>
      </c>
      <c r="O12" s="35" t="s">
        <v>44</v>
      </c>
      <c r="P12" s="35" t="s">
        <v>103</v>
      </c>
      <c r="Q12" s="35" t="s">
        <v>44</v>
      </c>
      <c r="R12" s="35" t="s">
        <v>44</v>
      </c>
      <c r="S12" s="35" t="s">
        <v>44</v>
      </c>
      <c r="T12" s="36">
        <f t="shared" si="0"/>
        <v>100</v>
      </c>
      <c r="U12" s="37" t="str">
        <f t="shared" si="1"/>
        <v>Baja 2 niveles de Probabilidad</v>
      </c>
      <c r="V12" s="28" t="s">
        <v>46</v>
      </c>
      <c r="W12" s="28" t="s">
        <v>54</v>
      </c>
      <c r="X12" s="29">
        <f t="shared" si="2"/>
        <v>5</v>
      </c>
      <c r="Y12" s="28" t="str">
        <f t="shared" si="3"/>
        <v>Zona de riesgo baja</v>
      </c>
      <c r="Z12" s="27" t="str">
        <f t="shared" si="4"/>
        <v>Aceptar</v>
      </c>
      <c r="AA12" s="26" t="s">
        <v>134</v>
      </c>
      <c r="AB12" s="38" t="s">
        <v>300</v>
      </c>
      <c r="AC12" s="30">
        <v>46346</v>
      </c>
      <c r="AD12" s="31" t="s">
        <v>619</v>
      </c>
      <c r="AE12" s="39"/>
      <c r="AF12" s="40"/>
      <c r="AG12" s="31" t="s">
        <v>577</v>
      </c>
    </row>
    <row r="13" spans="1:33" ht="122.25" customHeight="1" x14ac:dyDescent="0.25">
      <c r="A13" s="26" t="s">
        <v>128</v>
      </c>
      <c r="B13" s="43" t="s">
        <v>184</v>
      </c>
      <c r="C13" s="26" t="s">
        <v>585</v>
      </c>
      <c r="D13" s="44" t="s">
        <v>620</v>
      </c>
      <c r="E13" s="26" t="s">
        <v>274</v>
      </c>
      <c r="F13" s="26" t="s">
        <v>275</v>
      </c>
      <c r="G13" s="28" t="s">
        <v>40</v>
      </c>
      <c r="H13" s="28" t="s">
        <v>54</v>
      </c>
      <c r="I13" s="29">
        <v>15</v>
      </c>
      <c r="J13" s="28" t="s">
        <v>606</v>
      </c>
      <c r="K13" s="27" t="s">
        <v>607</v>
      </c>
      <c r="L13" s="26" t="s">
        <v>621</v>
      </c>
      <c r="M13" s="35" t="s">
        <v>56</v>
      </c>
      <c r="N13" s="35" t="s">
        <v>44</v>
      </c>
      <c r="O13" s="35" t="s">
        <v>44</v>
      </c>
      <c r="P13" s="35" t="s">
        <v>45</v>
      </c>
      <c r="Q13" s="35" t="s">
        <v>44</v>
      </c>
      <c r="R13" s="35" t="s">
        <v>44</v>
      </c>
      <c r="S13" s="35" t="s">
        <v>44</v>
      </c>
      <c r="T13" s="36">
        <f t="shared" si="0"/>
        <v>90</v>
      </c>
      <c r="U13" s="37" t="str">
        <f t="shared" si="1"/>
        <v>Baja 2 niveles de Probabilidad e impacto</v>
      </c>
      <c r="V13" s="28" t="s">
        <v>46</v>
      </c>
      <c r="W13" s="28" t="s">
        <v>54</v>
      </c>
      <c r="X13" s="29">
        <f t="shared" si="2"/>
        <v>5</v>
      </c>
      <c r="Y13" s="28" t="str">
        <f t="shared" si="3"/>
        <v>Zona de riesgo baja</v>
      </c>
      <c r="Z13" s="27" t="str">
        <f t="shared" si="4"/>
        <v>Aceptar</v>
      </c>
      <c r="AA13" s="26" t="s">
        <v>134</v>
      </c>
      <c r="AB13" s="38" t="s">
        <v>300</v>
      </c>
      <c r="AC13" s="30">
        <v>46346</v>
      </c>
      <c r="AD13" s="31" t="s">
        <v>622</v>
      </c>
      <c r="AE13" s="39"/>
      <c r="AF13" s="40"/>
      <c r="AG13" s="31" t="s">
        <v>577</v>
      </c>
    </row>
    <row r="14" spans="1:33" ht="69.75" customHeight="1" x14ac:dyDescent="0.25">
      <c r="A14" s="26" t="s">
        <v>128</v>
      </c>
      <c r="B14" s="43" t="s">
        <v>323</v>
      </c>
      <c r="C14" s="26" t="s">
        <v>585</v>
      </c>
      <c r="D14" s="44" t="s">
        <v>623</v>
      </c>
      <c r="E14" s="26" t="s">
        <v>274</v>
      </c>
      <c r="F14" s="26" t="s">
        <v>275</v>
      </c>
      <c r="G14" s="28" t="s">
        <v>46</v>
      </c>
      <c r="H14" s="28" t="s">
        <v>54</v>
      </c>
      <c r="I14" s="29">
        <v>5</v>
      </c>
      <c r="J14" s="28" t="s">
        <v>587</v>
      </c>
      <c r="K14" s="27" t="s">
        <v>588</v>
      </c>
      <c r="L14" s="26" t="s">
        <v>624</v>
      </c>
      <c r="M14" s="35" t="s">
        <v>43</v>
      </c>
      <c r="N14" s="35" t="s">
        <v>44</v>
      </c>
      <c r="O14" s="35" t="s">
        <v>44</v>
      </c>
      <c r="P14" s="35" t="s">
        <v>45</v>
      </c>
      <c r="Q14" s="35" t="s">
        <v>44</v>
      </c>
      <c r="R14" s="35" t="s">
        <v>44</v>
      </c>
      <c r="S14" s="35" t="s">
        <v>44</v>
      </c>
      <c r="T14" s="36">
        <f t="shared" si="0"/>
        <v>90</v>
      </c>
      <c r="U14" s="37" t="str">
        <f t="shared" si="1"/>
        <v>Baja 2 niveles de Probabilidad</v>
      </c>
      <c r="V14" s="28" t="s">
        <v>46</v>
      </c>
      <c r="W14" s="28" t="s">
        <v>54</v>
      </c>
      <c r="X14" s="29">
        <f t="shared" si="2"/>
        <v>5</v>
      </c>
      <c r="Y14" s="28" t="str">
        <f t="shared" si="3"/>
        <v>Zona de riesgo baja</v>
      </c>
      <c r="Z14" s="27" t="str">
        <f t="shared" si="4"/>
        <v>Aceptar</v>
      </c>
      <c r="AA14" s="26" t="s">
        <v>134</v>
      </c>
      <c r="AB14" s="38" t="s">
        <v>300</v>
      </c>
      <c r="AC14" s="30">
        <v>46346</v>
      </c>
      <c r="AD14" s="31" t="s">
        <v>625</v>
      </c>
      <c r="AE14" s="39"/>
      <c r="AF14" s="40"/>
      <c r="AG14" s="31" t="s">
        <v>577</v>
      </c>
    </row>
    <row r="15" spans="1:33" ht="84" customHeight="1" x14ac:dyDescent="0.25">
      <c r="A15" s="26" t="s">
        <v>331</v>
      </c>
      <c r="B15" s="43" t="s">
        <v>332</v>
      </c>
      <c r="C15" s="26" t="s">
        <v>569</v>
      </c>
      <c r="D15" s="44" t="s">
        <v>626</v>
      </c>
      <c r="E15" s="26" t="s">
        <v>627</v>
      </c>
      <c r="F15" s="26" t="s">
        <v>628</v>
      </c>
      <c r="G15" s="28" t="s">
        <v>86</v>
      </c>
      <c r="H15" s="28" t="s">
        <v>54</v>
      </c>
      <c r="I15" s="29">
        <f>(IF(H15="Moderado",5,IF(H15="Mayor",10,IF(H15="Catastrófico",20,0))))*(IF(G15="Rara vez",1,IF(G15="Improbable",2,IF(G15="Posible",3,IF(G15="Probable",4,IF(G15="Casi seguro",5,0))))))</f>
        <v>20</v>
      </c>
      <c r="J15" s="28" t="str">
        <f>IF(AND(I15&lt;11,I15&gt;4),"Zona de riesgo baja",IF(AND(I15&gt;11,I15&lt;21),"Zona de riesgo moderada",IF(AND(I15&gt;21,I15&lt;=40),"Zona de riesgo alta",IF(I15&gt;40,"Zona de riesgo extrema",0))))</f>
        <v>Zona de riesgo moderada</v>
      </c>
      <c r="K15" s="27" t="str">
        <f>IF(J15="Zona de riesgo baja","Aceptar",IF(J15="Zona de riesgo moderada","Prevenir
Retener
Proteger",IF(J15="Zona de riesgo alta","Prevenir
Proteger
Transferir",IF(J15="Zona de riesgo extrema","Prevenir
Proteger
Transferir
Eliminar",0))))</f>
        <v>Prevenir
Retener
Proteger</v>
      </c>
      <c r="L15" s="26" t="s">
        <v>629</v>
      </c>
      <c r="M15" s="35" t="s">
        <v>56</v>
      </c>
      <c r="N15" s="35" t="s">
        <v>44</v>
      </c>
      <c r="O15" s="35" t="s">
        <v>44</v>
      </c>
      <c r="P15" s="35" t="s">
        <v>45</v>
      </c>
      <c r="Q15" s="35" t="s">
        <v>44</v>
      </c>
      <c r="R15" s="35" t="s">
        <v>44</v>
      </c>
      <c r="S15" s="35" t="s">
        <v>251</v>
      </c>
      <c r="T15" s="36">
        <f t="shared" si="0"/>
        <v>60</v>
      </c>
      <c r="U15" s="37" t="str">
        <f t="shared" si="1"/>
        <v>Baja 1 nivel de Probabilidad e impacto</v>
      </c>
      <c r="V15" s="28" t="s">
        <v>122</v>
      </c>
      <c r="W15" s="28" t="s">
        <v>54</v>
      </c>
      <c r="X15" s="29">
        <f t="shared" si="2"/>
        <v>10</v>
      </c>
      <c r="Y15" s="28" t="str">
        <f t="shared" si="3"/>
        <v>Zona de riesgo baja</v>
      </c>
      <c r="Z15" s="27" t="str">
        <f t="shared" si="4"/>
        <v>Aceptar</v>
      </c>
      <c r="AA15" s="26" t="s">
        <v>630</v>
      </c>
      <c r="AB15" s="38" t="s">
        <v>575</v>
      </c>
      <c r="AC15" s="30">
        <v>46325</v>
      </c>
      <c r="AD15" s="31" t="s">
        <v>631</v>
      </c>
      <c r="AE15" s="39"/>
      <c r="AF15" s="40"/>
      <c r="AG15" s="31" t="s">
        <v>577</v>
      </c>
    </row>
    <row r="16" spans="1:33" ht="122.25" customHeight="1" x14ac:dyDescent="0.25">
      <c r="A16" s="26" t="s">
        <v>331</v>
      </c>
      <c r="B16" s="43" t="s">
        <v>332</v>
      </c>
      <c r="C16" s="26" t="s">
        <v>569</v>
      </c>
      <c r="D16" s="44" t="s">
        <v>632</v>
      </c>
      <c r="E16" s="26" t="s">
        <v>633</v>
      </c>
      <c r="F16" s="26" t="s">
        <v>634</v>
      </c>
      <c r="G16" s="28" t="s">
        <v>40</v>
      </c>
      <c r="H16" s="28" t="s">
        <v>41</v>
      </c>
      <c r="I16" s="29">
        <f>(IF(H16="Moderado",5,IF(H16="Mayor",10,IF(H16="Catastrófico",20,0))))*(IF(G16="Rara vez",1,IF(G16="Improbable",2,IF(G16="Posible",3,IF(G16="Probable",4,IF(G16="Casi seguro",5,0))))))</f>
        <v>30</v>
      </c>
      <c r="J16" s="28" t="str">
        <f>IF(AND(I16&lt;11,I16&gt;4),"Zona de riesgo baja",IF(AND(I16&gt;11,I16&lt;21),"Zona de riesgo moderada",IF(AND(I16&gt;21,I16&lt;=40),"Zona de riesgo alta",IF(I16&gt;40,"Zona de riesgo extrema",0))))</f>
        <v>Zona de riesgo alta</v>
      </c>
      <c r="K16" s="27" t="str">
        <f>IF(J16="Zona de riesgo baja","Aceptar",IF(J16="Zona de riesgo moderada","Prevenir
Retener
Proteger",IF(J16="Zona de riesgo alta","Prevenir
Proteger
Transferir",IF(J16="Zona de riesgo extrema","Prevenir
Proteger
Transferir
Eliminar",0))))</f>
        <v>Prevenir
Proteger
Transferir</v>
      </c>
      <c r="L16" s="26" t="s">
        <v>635</v>
      </c>
      <c r="M16" s="35" t="s">
        <v>43</v>
      </c>
      <c r="N16" s="35" t="s">
        <v>44</v>
      </c>
      <c r="O16" s="35" t="s">
        <v>44</v>
      </c>
      <c r="P16" s="35" t="s">
        <v>45</v>
      </c>
      <c r="Q16" s="35" t="s">
        <v>44</v>
      </c>
      <c r="R16" s="35" t="s">
        <v>44</v>
      </c>
      <c r="S16" s="35" t="s">
        <v>44</v>
      </c>
      <c r="T16" s="36">
        <f t="shared" si="0"/>
        <v>90</v>
      </c>
      <c r="U16" s="37" t="str">
        <f t="shared" si="1"/>
        <v>Baja 2 niveles de Probabilidad</v>
      </c>
      <c r="V16" s="28" t="s">
        <v>46</v>
      </c>
      <c r="W16" s="28" t="s">
        <v>41</v>
      </c>
      <c r="X16" s="29">
        <f t="shared" si="2"/>
        <v>10</v>
      </c>
      <c r="Y16" s="28" t="str">
        <f t="shared" si="3"/>
        <v>Zona de riesgo baja</v>
      </c>
      <c r="Z16" s="27" t="str">
        <f t="shared" si="4"/>
        <v>Aceptar</v>
      </c>
      <c r="AA16" s="26" t="s">
        <v>636</v>
      </c>
      <c r="AB16" s="38" t="s">
        <v>637</v>
      </c>
      <c r="AC16" s="30">
        <v>46325</v>
      </c>
      <c r="AD16" s="31" t="s">
        <v>638</v>
      </c>
      <c r="AE16" s="39"/>
      <c r="AF16" s="40"/>
      <c r="AG16" s="31" t="s">
        <v>577</v>
      </c>
    </row>
    <row r="17" spans="1:33" ht="236.25" customHeight="1" x14ac:dyDescent="0.25">
      <c r="A17" s="26" t="s">
        <v>442</v>
      </c>
      <c r="B17" s="43" t="s">
        <v>442</v>
      </c>
      <c r="C17" s="26" t="s">
        <v>585</v>
      </c>
      <c r="D17" s="44" t="s">
        <v>639</v>
      </c>
      <c r="E17" s="26" t="s">
        <v>640</v>
      </c>
      <c r="F17" s="26" t="s">
        <v>641</v>
      </c>
      <c r="G17" s="28" t="s">
        <v>40</v>
      </c>
      <c r="H17" s="28" t="s">
        <v>41</v>
      </c>
      <c r="I17" s="29">
        <v>30</v>
      </c>
      <c r="J17" s="28" t="s">
        <v>592</v>
      </c>
      <c r="K17" s="27" t="s">
        <v>593</v>
      </c>
      <c r="L17" s="26" t="s">
        <v>642</v>
      </c>
      <c r="M17" s="35" t="s">
        <v>56</v>
      </c>
      <c r="N17" s="35" t="s">
        <v>44</v>
      </c>
      <c r="O17" s="35" t="s">
        <v>44</v>
      </c>
      <c r="P17" s="35" t="s">
        <v>45</v>
      </c>
      <c r="Q17" s="35" t="s">
        <v>44</v>
      </c>
      <c r="R17" s="35" t="s">
        <v>44</v>
      </c>
      <c r="S17" s="35" t="s">
        <v>44</v>
      </c>
      <c r="T17" s="36">
        <f t="shared" si="0"/>
        <v>90</v>
      </c>
      <c r="U17" s="37" t="str">
        <f t="shared" si="1"/>
        <v>Baja 2 niveles de Probabilidad e impacto</v>
      </c>
      <c r="V17" s="28" t="s">
        <v>46</v>
      </c>
      <c r="W17" s="28" t="s">
        <v>54</v>
      </c>
      <c r="X17" s="29">
        <f t="shared" si="2"/>
        <v>5</v>
      </c>
      <c r="Y17" s="28" t="str">
        <f t="shared" si="3"/>
        <v>Zona de riesgo baja</v>
      </c>
      <c r="Z17" s="27" t="str">
        <f t="shared" si="4"/>
        <v>Aceptar</v>
      </c>
      <c r="AA17" s="26" t="s">
        <v>643</v>
      </c>
      <c r="AB17" s="38" t="s">
        <v>448</v>
      </c>
      <c r="AC17" s="30">
        <v>46353</v>
      </c>
      <c r="AD17" s="31" t="s">
        <v>644</v>
      </c>
      <c r="AE17" s="39"/>
      <c r="AF17" s="40"/>
      <c r="AG17" s="31" t="s">
        <v>577</v>
      </c>
    </row>
    <row r="18" spans="1:33" ht="97.5" customHeight="1" x14ac:dyDescent="0.25">
      <c r="A18" s="26" t="s">
        <v>442</v>
      </c>
      <c r="B18" s="43" t="s">
        <v>442</v>
      </c>
      <c r="C18" s="26" t="s">
        <v>569</v>
      </c>
      <c r="D18" s="44" t="s">
        <v>645</v>
      </c>
      <c r="E18" s="26" t="s">
        <v>646</v>
      </c>
      <c r="F18" s="26" t="s">
        <v>628</v>
      </c>
      <c r="G18" s="28" t="s">
        <v>86</v>
      </c>
      <c r="H18" s="28" t="s">
        <v>54</v>
      </c>
      <c r="I18" s="29">
        <f>(IF(H18="Moderado",5,IF(H18="Mayor",10,IF(H18="Catastrófico",20,0))))*(IF(G18="Rara vez",1,IF(G18="Improbable",2,IF(G18="Posible",3,IF(G18="Probable",4,IF(G18="Casi seguro",5,0))))))</f>
        <v>20</v>
      </c>
      <c r="J18" s="28" t="str">
        <f>IF(AND(I18&lt;11,I18&gt;4),"Zona de riesgo baja",IF(AND(I18&gt;11,I18&lt;21),"Zona de riesgo moderada",IF(AND(I18&gt;21,I18&lt;=40),"Zona de riesgo alta",IF(I18&gt;40,"Zona de riesgo extrema",0))))</f>
        <v>Zona de riesgo moderada</v>
      </c>
      <c r="K18" s="27" t="str">
        <f>IF(J18="Zona de riesgo baja","Aceptar",IF(J18="Zona de riesgo moderada","Prevenir
Retener
Proteger",IF(J18="Zona de riesgo alta","Prevenir
Proteger
Transferir",IF(J18="Zona de riesgo extrema","Prevenir
Proteger
Transferir
Eliminar",0))))</f>
        <v>Prevenir
Retener
Proteger</v>
      </c>
      <c r="L18" s="26" t="s">
        <v>647</v>
      </c>
      <c r="M18" s="35" t="s">
        <v>43</v>
      </c>
      <c r="N18" s="35" t="s">
        <v>44</v>
      </c>
      <c r="O18" s="35" t="s">
        <v>44</v>
      </c>
      <c r="P18" s="35" t="s">
        <v>45</v>
      </c>
      <c r="Q18" s="35" t="s">
        <v>44</v>
      </c>
      <c r="R18" s="35" t="s">
        <v>44</v>
      </c>
      <c r="S18" s="35" t="s">
        <v>251</v>
      </c>
      <c r="T18" s="36">
        <f t="shared" si="0"/>
        <v>60</v>
      </c>
      <c r="U18" s="37" t="str">
        <f t="shared" si="1"/>
        <v>Baja 1 nivel de Probabilidad</v>
      </c>
      <c r="V18" s="28" t="s">
        <v>40</v>
      </c>
      <c r="W18" s="28" t="s">
        <v>54</v>
      </c>
      <c r="X18" s="29">
        <f t="shared" si="2"/>
        <v>15</v>
      </c>
      <c r="Y18" s="28" t="str">
        <f t="shared" si="3"/>
        <v>Zona de riesgo moderada</v>
      </c>
      <c r="Z18" s="27" t="str">
        <f t="shared" si="4"/>
        <v>Prevenir
Retener
Proteger</v>
      </c>
      <c r="AA18" s="26" t="s">
        <v>648</v>
      </c>
      <c r="AB18" s="38" t="s">
        <v>575</v>
      </c>
      <c r="AC18" s="30">
        <v>46353</v>
      </c>
      <c r="AD18" s="31" t="s">
        <v>649</v>
      </c>
      <c r="AE18" s="39"/>
      <c r="AF18" s="40"/>
      <c r="AG18" s="31" t="s">
        <v>577</v>
      </c>
    </row>
    <row r="19" spans="1:33" ht="111.75" customHeight="1" x14ac:dyDescent="0.25">
      <c r="A19" s="26" t="s">
        <v>390</v>
      </c>
      <c r="B19" s="43" t="s">
        <v>391</v>
      </c>
      <c r="C19" s="26" t="s">
        <v>569</v>
      </c>
      <c r="D19" s="44" t="s">
        <v>650</v>
      </c>
      <c r="E19" s="26" t="s">
        <v>651</v>
      </c>
      <c r="F19" s="26" t="s">
        <v>652</v>
      </c>
      <c r="G19" s="28" t="s">
        <v>40</v>
      </c>
      <c r="H19" s="28" t="s">
        <v>41</v>
      </c>
      <c r="I19" s="29">
        <f>(IF(H19="Moderado",5,IF(H19="Mayor",10,IF(H19="Catastrófico",20,0))))*(IF(G19="Rara vez",1,IF(G19="Improbable",2,IF(G19="Posible",3,IF(G19="Probable",4,IF(G19="Casi seguro",5,0))))))</f>
        <v>30</v>
      </c>
      <c r="J19" s="28" t="str">
        <f>IF(AND(I19&lt;11,I19&gt;4),"Zona de riesgo baja",IF(AND(I19&gt;11,I19&lt;21),"Zona de riesgo moderada",IF(AND(I19&gt;21,I19&lt;=40),"Zona de riesgo alta",IF(I19&gt;40,"Zona de riesgo extrema",0))))</f>
        <v>Zona de riesgo alta</v>
      </c>
      <c r="K19" s="27" t="str">
        <f>IF(J19="Zona de riesgo baja","Aceptar",IF(J19="Zona de riesgo moderada","Prevenir
Retener
Proteger",IF(J19="Zona de riesgo alta","Prevenir
Proteger
Transferir",IF(J19="Zona de riesgo extrema","Prevenir
Proteger
Transferir
Eliminar",0))))</f>
        <v>Prevenir
Proteger
Transferir</v>
      </c>
      <c r="L19" s="26" t="s">
        <v>653</v>
      </c>
      <c r="M19" s="35" t="s">
        <v>56</v>
      </c>
      <c r="N19" s="35" t="s">
        <v>44</v>
      </c>
      <c r="O19" s="35" t="s">
        <v>44</v>
      </c>
      <c r="P19" s="35" t="s">
        <v>45</v>
      </c>
      <c r="Q19" s="35" t="s">
        <v>44</v>
      </c>
      <c r="R19" s="35" t="s">
        <v>44</v>
      </c>
      <c r="S19" s="35" t="s">
        <v>251</v>
      </c>
      <c r="T19" s="36">
        <f t="shared" si="0"/>
        <v>60</v>
      </c>
      <c r="U19" s="37" t="str">
        <f t="shared" si="1"/>
        <v>Baja 1 nivel de Probabilidad e impacto</v>
      </c>
      <c r="V19" s="28" t="s">
        <v>122</v>
      </c>
      <c r="W19" s="28" t="s">
        <v>54</v>
      </c>
      <c r="X19" s="29">
        <f t="shared" si="2"/>
        <v>10</v>
      </c>
      <c r="Y19" s="28" t="str">
        <f t="shared" si="3"/>
        <v>Zona de riesgo baja</v>
      </c>
      <c r="Z19" s="27" t="str">
        <f t="shared" si="4"/>
        <v>Aceptar</v>
      </c>
      <c r="AA19" s="26" t="s">
        <v>654</v>
      </c>
      <c r="AB19" s="38" t="s">
        <v>655</v>
      </c>
      <c r="AC19" s="30">
        <v>46346</v>
      </c>
      <c r="AD19" s="31" t="s">
        <v>656</v>
      </c>
      <c r="AE19" s="39"/>
      <c r="AF19" s="40"/>
      <c r="AG19" s="31" t="s">
        <v>577</v>
      </c>
    </row>
    <row r="20" spans="1:33" ht="260.25" customHeight="1" x14ac:dyDescent="0.25">
      <c r="A20" s="26" t="s">
        <v>390</v>
      </c>
      <c r="B20" s="43" t="s">
        <v>391</v>
      </c>
      <c r="C20" s="26" t="s">
        <v>569</v>
      </c>
      <c r="D20" s="44" t="s">
        <v>657</v>
      </c>
      <c r="E20" s="26" t="s">
        <v>658</v>
      </c>
      <c r="F20" s="26" t="s">
        <v>659</v>
      </c>
      <c r="G20" s="28" t="s">
        <v>40</v>
      </c>
      <c r="H20" s="28" t="s">
        <v>41</v>
      </c>
      <c r="I20" s="29">
        <f>(IF(H20="Moderado",5,IF(H20="Mayor",10,IF(H20="Catastrófico",20,0))))*(IF(G20="Rara vez",1,IF(G20="Improbable",2,IF(G20="Posible",3,IF(G20="Probable",4,IF(G20="Casi seguro",5,0))))))</f>
        <v>30</v>
      </c>
      <c r="J20" s="28" t="str">
        <f>IF(AND(I20&lt;11,I20&gt;4),"Zona de riesgo baja",IF(AND(I20&gt;11,I20&lt;21),"Zona de riesgo moderada",IF(AND(I20&gt;21,I20&lt;=40),"Zona de riesgo alta",IF(I20&gt;40,"Zona de riesgo extrema",0))))</f>
        <v>Zona de riesgo alta</v>
      </c>
      <c r="K20" s="27" t="str">
        <f>IF(J20="Zona de riesgo baja","Aceptar",IF(J20="Zona de riesgo moderada","Prevenir
Retener
Proteger",IF(J20="Zona de riesgo alta","Prevenir
Proteger
Transferir",IF(J20="Zona de riesgo extrema","Prevenir
Proteger
Transferir
Eliminar",0))))</f>
        <v>Prevenir
Proteger
Transferir</v>
      </c>
      <c r="L20" s="26" t="s">
        <v>660</v>
      </c>
      <c r="M20" s="35" t="s">
        <v>43</v>
      </c>
      <c r="N20" s="35" t="s">
        <v>44</v>
      </c>
      <c r="O20" s="35" t="s">
        <v>44</v>
      </c>
      <c r="P20" s="35" t="s">
        <v>45</v>
      </c>
      <c r="Q20" s="35" t="s">
        <v>44</v>
      </c>
      <c r="R20" s="35" t="s">
        <v>44</v>
      </c>
      <c r="S20" s="35" t="s">
        <v>44</v>
      </c>
      <c r="T20" s="36">
        <f t="shared" si="0"/>
        <v>90</v>
      </c>
      <c r="U20" s="37" t="str">
        <f t="shared" si="1"/>
        <v>Baja 2 niveles de Probabilidad</v>
      </c>
      <c r="V20" s="28" t="s">
        <v>46</v>
      </c>
      <c r="W20" s="28" t="s">
        <v>41</v>
      </c>
      <c r="X20" s="29">
        <f t="shared" si="2"/>
        <v>10</v>
      </c>
      <c r="Y20" s="28" t="str">
        <f t="shared" si="3"/>
        <v>Zona de riesgo baja</v>
      </c>
      <c r="Z20" s="27" t="str">
        <f t="shared" si="4"/>
        <v>Aceptar</v>
      </c>
      <c r="AA20" s="26" t="s">
        <v>661</v>
      </c>
      <c r="AB20" s="38" t="s">
        <v>391</v>
      </c>
      <c r="AC20" s="30">
        <v>46346</v>
      </c>
      <c r="AD20" s="31" t="s">
        <v>662</v>
      </c>
      <c r="AE20" s="39"/>
      <c r="AF20" s="40"/>
      <c r="AG20" s="31" t="s">
        <v>577</v>
      </c>
    </row>
    <row r="21" spans="1:33" x14ac:dyDescent="0.25">
      <c r="A21" s="26"/>
      <c r="B21" s="43"/>
      <c r="C21" s="43"/>
      <c r="D21" s="44"/>
      <c r="E21" s="26"/>
      <c r="F21" s="26"/>
      <c r="G21" s="28"/>
      <c r="H21" s="28"/>
      <c r="I21" s="29"/>
      <c r="J21" s="28"/>
      <c r="K21" s="27"/>
      <c r="L21" s="26"/>
      <c r="M21" s="35"/>
      <c r="N21" s="35"/>
      <c r="O21" s="35"/>
      <c r="P21" s="35"/>
      <c r="Q21" s="35"/>
      <c r="R21" s="35"/>
      <c r="S21" s="35"/>
      <c r="T21" s="36"/>
      <c r="U21" s="37"/>
      <c r="V21" s="28"/>
      <c r="W21" s="28"/>
      <c r="X21" s="29"/>
      <c r="Y21" s="28"/>
      <c r="Z21" s="27"/>
      <c r="AA21" s="26"/>
      <c r="AB21" s="38"/>
      <c r="AC21" s="45"/>
      <c r="AD21" s="38"/>
      <c r="AE21" s="38"/>
      <c r="AF21" s="46"/>
      <c r="AG21" s="47"/>
    </row>
    <row r="22" spans="1:33" hidden="1" x14ac:dyDescent="0.25">
      <c r="E22" s="48"/>
    </row>
  </sheetData>
  <autoFilter ref="A2:AG20"/>
  <mergeCells count="6">
    <mergeCell ref="AE1:AG1"/>
    <mergeCell ref="A1:F1"/>
    <mergeCell ref="G1:K1"/>
    <mergeCell ref="L1:U1"/>
    <mergeCell ref="V1:Z1"/>
    <mergeCell ref="AA1:AD1"/>
  </mergeCells>
  <conditionalFormatting sqref="Y8">
    <cfRule type="containsText" dxfId="15" priority="2" operator="containsText" text="Zona de riesgo extrema">
      <formula>NOT(ISERROR(SEARCH("Zona de riesgo extrema",Y8)))</formula>
    </cfRule>
    <cfRule type="containsText" dxfId="14" priority="3" operator="containsText" text="Zona de riesgo alta">
      <formula>NOT(ISERROR(SEARCH("Zona de riesgo alta",Y8)))</formula>
    </cfRule>
    <cfRule type="containsText" dxfId="13" priority="4" operator="containsText" text="Zona de riesgo moderada">
      <formula>NOT(ISERROR(SEARCH("Zona de riesgo moderada",Y8)))</formula>
    </cfRule>
    <cfRule type="cellIs" dxfId="12" priority="5" operator="equal">
      <formula>"Zona de riesgo baja"</formula>
    </cfRule>
  </conditionalFormatting>
  <conditionalFormatting sqref="J3:J21">
    <cfRule type="containsText" dxfId="11" priority="6" operator="containsText" text="Zona de riesgo extrema">
      <formula>NOT(ISERROR(SEARCH("Zona de riesgo extrema",J3)))</formula>
    </cfRule>
    <cfRule type="containsText" dxfId="10" priority="7" operator="containsText" text="Zona de riesgo alta">
      <formula>NOT(ISERROR(SEARCH("Zona de riesgo alta",J3)))</formula>
    </cfRule>
    <cfRule type="containsText" dxfId="9" priority="8" operator="containsText" text="Zona de riesgo moderada">
      <formula>NOT(ISERROR(SEARCH("Zona de riesgo moderada",J3)))</formula>
    </cfRule>
    <cfRule type="cellIs" dxfId="8" priority="9" operator="equal">
      <formula>"Zona de riesgo baja"</formula>
    </cfRule>
  </conditionalFormatting>
  <conditionalFormatting sqref="Y3:Y20">
    <cfRule type="containsText" dxfId="7" priority="10" operator="containsText" text="Zona de riesgo extrema">
      <formula>NOT(ISERROR(SEARCH("Zona de riesgo extrema",Y3)))</formula>
    </cfRule>
    <cfRule type="containsText" dxfId="6" priority="11" operator="containsText" text="Zona de riesgo alta">
      <formula>NOT(ISERROR(SEARCH("Zona de riesgo alta",Y3)))</formula>
    </cfRule>
    <cfRule type="containsText" dxfId="5" priority="12" operator="containsText" text="Zona de riesgo moderada">
      <formula>NOT(ISERROR(SEARCH("Zona de riesgo moderada",Y3)))</formula>
    </cfRule>
    <cfRule type="cellIs" dxfId="4" priority="13" operator="equal">
      <formula>"Zona de riesgo baja"</formula>
    </cfRule>
  </conditionalFormatting>
  <conditionalFormatting sqref="Y3:Y6 Y9:Y21">
    <cfRule type="containsText" dxfId="3" priority="14" operator="containsText" text="Zona de riesgo extrema">
      <formula>NOT(ISERROR(SEARCH("Zona de riesgo extrema",Y3)))</formula>
    </cfRule>
    <cfRule type="containsText" dxfId="2" priority="15" operator="containsText" text="Zona de riesgo alta">
      <formula>NOT(ISERROR(SEARCH("Zona de riesgo alta",Y3)))</formula>
    </cfRule>
    <cfRule type="containsText" dxfId="1" priority="16" operator="containsText" text="Zona de riesgo moderada">
      <formula>NOT(ISERROR(SEARCH("Zona de riesgo moderada",Y3)))</formula>
    </cfRule>
    <cfRule type="cellIs" dxfId="0" priority="17" operator="equal">
      <formula>"Zona de riesgo baja"</formula>
    </cfRule>
  </conditionalFormatting>
  <dataValidations count="5">
    <dataValidation type="list" allowBlank="1" showInputMessage="1" showErrorMessage="1" sqref="M3:M21">
      <formula1>"Probabilidad,Impacto,Probabilidad e impacto"</formula1>
      <formula2>0</formula2>
    </dataValidation>
    <dataValidation type="list" allowBlank="1" showInputMessage="1" showErrorMessage="1" sqref="N3:O21 Q3:S21">
      <formula1>"SI,NO"</formula1>
      <formula2>0</formula2>
    </dataValidation>
    <dataValidation type="list" allowBlank="1" showInputMessage="1" showErrorMessage="1" sqref="P3:P21">
      <formula1>"Automático,Manual"</formula1>
      <formula2>0</formula2>
    </dataValidation>
    <dataValidation type="list" allowBlank="1" showInputMessage="1" showErrorMessage="1" sqref="G3:G21 V3:V21">
      <formula1>"Rara vez,Improbable,Posible,Probable,Casi seguro"</formula1>
      <formula2>0</formula2>
    </dataValidation>
    <dataValidation type="list" allowBlank="1" showInputMessage="1" showErrorMessage="1" sqref="H3:H21 W3:W21">
      <formula1>"Moderado,Mayor,Catastrófico"</formula1>
      <formula2>0</formula2>
    </dataValidation>
  </dataValidations>
  <pageMargins left="0.75" right="0.75" top="1" bottom="1"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election activeCell="C8" sqref="C8"/>
    </sheetView>
  </sheetViews>
  <sheetFormatPr baseColWidth="10" defaultColWidth="10.625" defaultRowHeight="15.75" x14ac:dyDescent="0.25"/>
  <cols>
    <col min="3" max="3" width="11" customWidth="1"/>
  </cols>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de proceso</vt:lpstr>
      <vt:lpstr>Riesgos de Corrupción</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Rico</dc:creator>
  <dc:description/>
  <cp:lastModifiedBy>Juan Morales</cp:lastModifiedBy>
  <cp:revision>0</cp:revision>
  <dcterms:created xsi:type="dcterms:W3CDTF">2024-02-07T15:38:37Z</dcterms:created>
  <dcterms:modified xsi:type="dcterms:W3CDTF">2026-09-23T14:28:47Z</dcterms:modified>
  <dc:language>en-US</dc:language>
</cp:coreProperties>
</file>