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.betancur\Desktop\"/>
    </mc:Choice>
  </mc:AlternateContent>
  <bookViews>
    <workbookView xWindow="-120" yWindow="-120" windowWidth="15480" windowHeight="8355" tabRatio="584"/>
  </bookViews>
  <sheets>
    <sheet name="Plan de Mejora SST" sheetId="5" r:id="rId1"/>
  </sheets>
  <definedNames>
    <definedName name="_xlnm.Print_Area" localSheetId="0">'Plan de Mejora SST'!$A$1:$V$134</definedName>
    <definedName name="_xlnm.Print_Titles" localSheetId="0">'Plan de Mejora SST'!$1:$3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0" i="5" l="1"/>
  <c r="R98" i="5" l="1"/>
  <c r="R12" i="5"/>
  <c r="R14" i="5"/>
  <c r="R16" i="5"/>
  <c r="R18" i="5"/>
  <c r="R20" i="5"/>
  <c r="R22" i="5"/>
  <c r="R24" i="5"/>
  <c r="R26" i="5"/>
  <c r="R28" i="5"/>
  <c r="R30" i="5"/>
  <c r="R32" i="5"/>
  <c r="R34" i="5"/>
  <c r="R36" i="5"/>
  <c r="R38" i="5"/>
  <c r="R40" i="5"/>
  <c r="R42" i="5"/>
  <c r="R44" i="5"/>
  <c r="R46" i="5"/>
  <c r="R48" i="5"/>
  <c r="R50" i="5"/>
  <c r="R52" i="5"/>
  <c r="R54" i="5"/>
  <c r="R56" i="5"/>
  <c r="R58" i="5"/>
  <c r="R60" i="5"/>
  <c r="R62" i="5"/>
  <c r="R64" i="5"/>
  <c r="R66" i="5"/>
  <c r="R68" i="5"/>
  <c r="R70" i="5"/>
  <c r="R72" i="5"/>
  <c r="R74" i="5"/>
  <c r="R76" i="5"/>
  <c r="R78" i="5"/>
  <c r="R80" i="5"/>
  <c r="R82" i="5"/>
  <c r="R84" i="5"/>
  <c r="R86" i="5"/>
  <c r="R88" i="5"/>
  <c r="R90" i="5"/>
  <c r="R92" i="5"/>
  <c r="R94" i="5"/>
  <c r="R96" i="5"/>
  <c r="R102" i="5"/>
  <c r="P105" i="5" l="1"/>
  <c r="P110" i="5" s="1"/>
  <c r="G104" i="5"/>
  <c r="G109" i="5" s="1"/>
  <c r="H104" i="5"/>
  <c r="H109" i="5" s="1"/>
  <c r="I104" i="5"/>
  <c r="I109" i="5" s="1"/>
  <c r="J104" i="5"/>
  <c r="J109" i="5" s="1"/>
  <c r="K104" i="5"/>
  <c r="K109" i="5" s="1"/>
  <c r="L104" i="5"/>
  <c r="L109" i="5" s="1"/>
  <c r="M104" i="5"/>
  <c r="M109" i="5" s="1"/>
  <c r="N104" i="5"/>
  <c r="N109" i="5" s="1"/>
  <c r="O104" i="5"/>
  <c r="O109" i="5" s="1"/>
  <c r="P104" i="5"/>
  <c r="P109" i="5" s="1"/>
  <c r="Q104" i="5"/>
  <c r="Q109" i="5" s="1"/>
  <c r="G105" i="5"/>
  <c r="G110" i="5" s="1"/>
  <c r="H105" i="5"/>
  <c r="H110" i="5" s="1"/>
  <c r="I105" i="5"/>
  <c r="I110" i="5" s="1"/>
  <c r="J105" i="5"/>
  <c r="J110" i="5" s="1"/>
  <c r="K105" i="5"/>
  <c r="K110" i="5" s="1"/>
  <c r="L105" i="5"/>
  <c r="L110" i="5" s="1"/>
  <c r="M105" i="5"/>
  <c r="M110" i="5" s="1"/>
  <c r="N105" i="5"/>
  <c r="N110" i="5" s="1"/>
  <c r="O105" i="5"/>
  <c r="O110" i="5" s="1"/>
  <c r="Q105" i="5"/>
  <c r="Q110" i="5" s="1"/>
  <c r="F105" i="5"/>
  <c r="F110" i="5" s="1"/>
  <c r="F104" i="5"/>
  <c r="F109" i="5" s="1"/>
  <c r="F111" i="5" s="1"/>
  <c r="R10" i="5"/>
  <c r="Q111" i="5" l="1"/>
  <c r="S10" i="5"/>
  <c r="L111" i="5"/>
  <c r="J111" i="5"/>
  <c r="M111" i="5"/>
  <c r="O111" i="5"/>
  <c r="I111" i="5"/>
  <c r="N111" i="5"/>
  <c r="H111" i="5"/>
  <c r="G111" i="5"/>
  <c r="P111" i="5"/>
  <c r="K111" i="5"/>
  <c r="R104" i="5"/>
  <c r="R105" i="5"/>
  <c r="R110" i="5"/>
  <c r="R109" i="5"/>
  <c r="R111" i="5" l="1"/>
</calcChain>
</file>

<file path=xl/sharedStrings.xml><?xml version="1.0" encoding="utf-8"?>
<sst xmlns="http://schemas.openxmlformats.org/spreadsheetml/2006/main" count="378" uniqueCount="174">
  <si>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</si>
  <si>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</si>
  <si>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</si>
  <si>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</si>
  <si>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</si>
  <si>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</si>
  <si>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</si>
  <si>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</si>
  <si>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</si>
  <si>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</si>
  <si>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</si>
  <si>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</si>
  <si>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</si>
  <si>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</si>
  <si>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EVIDENCIAS</t>
  </si>
  <si>
    <t>ACTIVIDAD A DESARROLLAR</t>
  </si>
  <si>
    <t>% Cumplimiento actividad/fase</t>
  </si>
  <si>
    <t xml:space="preserve">RESPONSABLE (s) </t>
  </si>
  <si>
    <t>TOTAL PROGRAMADO</t>
  </si>
  <si>
    <t>TOTAL EJECUTADO</t>
  </si>
  <si>
    <t>P*</t>
  </si>
  <si>
    <t>E*</t>
  </si>
  <si>
    <t>VARIABLES</t>
  </si>
  <si>
    <t>FORMULA</t>
  </si>
  <si>
    <t>ACTIVIDADES EJECUTADAS</t>
  </si>
  <si>
    <t>RESULTADO</t>
  </si>
  <si>
    <t>META</t>
  </si>
  <si>
    <t>ACTIVIDADES A DESARROLLAR</t>
  </si>
  <si>
    <t xml:space="preserve">Item </t>
  </si>
  <si>
    <r>
      <rPr>
        <u/>
        <sz val="14"/>
        <rFont val="Arial"/>
        <family val="2"/>
      </rPr>
      <t>Actividades ejecutadas *100</t>
    </r>
    <r>
      <rPr>
        <sz val="14"/>
        <rFont val="Arial"/>
        <family val="2"/>
      </rPr>
      <t xml:space="preserve">
Actividades programadas</t>
    </r>
  </si>
  <si>
    <t>OBJETIVO</t>
  </si>
  <si>
    <r>
      <t xml:space="preserve">Cuando se cumpla se marca con 1, en </t>
    </r>
    <r>
      <rPr>
        <b/>
        <sz val="11"/>
        <color theme="1"/>
        <rFont val="Arial"/>
        <family val="2"/>
      </rPr>
      <t xml:space="preserve">P si es  (Planeado) o con </t>
    </r>
    <r>
      <rPr>
        <sz val="11"/>
        <color theme="1"/>
        <rFont val="Arial"/>
        <family val="2"/>
      </rPr>
      <t xml:space="preserve">1 si es </t>
    </r>
    <r>
      <rPr>
        <b/>
        <sz val="11"/>
        <color theme="1"/>
        <rFont val="Arial"/>
        <family val="2"/>
      </rPr>
      <t>(Ejecutado)</t>
    </r>
    <r>
      <rPr>
        <sz val="11"/>
        <color theme="1"/>
        <rFont val="Arial"/>
        <family val="2"/>
      </rPr>
      <t xml:space="preserve"> </t>
    </r>
  </si>
  <si>
    <t>Los abajo firmantes declaramos que hemos revisado el documento y lo encontramos ajustado a las normas y disposiciones legales vigentes y por tanto, bajo nuestra responsabilidad lo presentamos para la firma de la Gerente</t>
  </si>
  <si>
    <r>
      <rPr>
        <b/>
        <sz val="12"/>
        <rFont val="Arial"/>
        <family val="2"/>
      </rPr>
      <t xml:space="preserve">Elaboró: </t>
    </r>
    <r>
      <rPr>
        <sz val="12"/>
        <rFont val="Arial"/>
        <family val="2"/>
      </rPr>
      <t>Seguridad y Salud en el Trabajo 
________________________________________</t>
    </r>
  </si>
  <si>
    <r>
      <rPr>
        <b/>
        <sz val="12"/>
        <rFont val="Arial"/>
        <family val="2"/>
      </rPr>
      <t>Revisión:</t>
    </r>
    <r>
      <rPr>
        <sz val="12"/>
        <rFont val="Arial"/>
        <family val="2"/>
      </rPr>
      <t xml:space="preserve"> Gestión Humana 
________________________________________</t>
    </r>
  </si>
  <si>
    <r>
      <rPr>
        <b/>
        <sz val="12"/>
        <rFont val="Arial"/>
        <family val="2"/>
      </rPr>
      <t>VoBo:</t>
    </r>
    <r>
      <rPr>
        <sz val="12"/>
        <rFont val="Arial"/>
        <family val="2"/>
      </rPr>
      <t xml:space="preserve"> Jurídica
________________________________________</t>
    </r>
  </si>
  <si>
    <r>
      <rPr>
        <b/>
        <sz val="16"/>
        <rFont val="Arial"/>
        <family val="2"/>
      </rPr>
      <t xml:space="preserve">FIRMA GERENTE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________________________________________________________________</t>
    </r>
  </si>
  <si>
    <t xml:space="preserve"> EJECUCIÓN DEL PLAN CAPACITACIÓN</t>
  </si>
  <si>
    <t>CUMPLIMIENTO DEL PLAN DE CAPACITACIÓN</t>
  </si>
  <si>
    <t>GRÁFICA</t>
  </si>
  <si>
    <t>CÓDIGO: FT-GH-SST-106
VERSIÓN: V2
FECHA: 15/01/2023</t>
  </si>
  <si>
    <t>PLAN DE CAPACITACIÓN TELEMEDELLÍN 2024</t>
  </si>
  <si>
    <t xml:space="preserve">Ciberseguridad </t>
  </si>
  <si>
    <t>Disminuir riesgos y detectar posibles problemas y amenazas de seguridad. Garantizar el uso adecuado de recursos y aplicaciones del sistema.</t>
  </si>
  <si>
    <t xml:space="preserve">Gestión humana
Técnologia e innovación
Facilitador externo </t>
  </si>
  <si>
    <t>E-card
Listado de asistencia
Fotografia</t>
  </si>
  <si>
    <t xml:space="preserve">Derechos de autor </t>
  </si>
  <si>
    <t>Promover e incentivar el registro y la protección de las obras de ingenio de carácter creador</t>
  </si>
  <si>
    <t>Alcance: Todo el Canal</t>
  </si>
  <si>
    <t>Alcance: Prestadores de servicios de Telemedellín</t>
  </si>
  <si>
    <t xml:space="preserve">Gestión humana
Facilitador interno </t>
  </si>
  <si>
    <t>Seguridad social contratistas</t>
  </si>
  <si>
    <t xml:space="preserve">Aprender a liquidar la seguridad social por medio de los operadores autorizados en colombia </t>
  </si>
  <si>
    <t>Alcance: Contenidos y distribución, producción, noticias TM</t>
  </si>
  <si>
    <t xml:space="preserve">Alcance: Producción </t>
  </si>
  <si>
    <t>Listado de assitencia</t>
  </si>
  <si>
    <t xml:space="preserve">Gestión Humana
Facilitador interno </t>
  </si>
  <si>
    <t xml:space="preserve">Horas extras </t>
  </si>
  <si>
    <t xml:space="preserve">Gestión humana
Secretaria general
Facilitador externo </t>
  </si>
  <si>
    <t xml:space="preserve">Darles a conocer la reducción del tiempo laborado </t>
  </si>
  <si>
    <t>Servicio medico de área protegida</t>
  </si>
  <si>
    <t>Aprender a identificar la atención de eventos de salud que se constituya como urgencia o emergencia médica</t>
  </si>
  <si>
    <t xml:space="preserve">Gestión Humana
Seguridad y salud en el trabajo 
Facilitador externo </t>
  </si>
  <si>
    <t xml:space="preserve">Alcance: Lideres de cada área en la activación del área protegida. </t>
  </si>
  <si>
    <t>Protégete contra los efectos de la contaminación electromagnética</t>
  </si>
  <si>
    <t xml:space="preserve"> Prevención y promoción de enfermedades derivadas por la exposición a factores de peligros fisicos. </t>
  </si>
  <si>
    <t>Sensibilización: prevenir las violencias basadas en género en el contexto laboral, una apuesta común</t>
  </si>
  <si>
    <t>Prevenir las violencias basadas en género en el contexto laboral, una apuesta común</t>
  </si>
  <si>
    <t xml:space="preserve">Cómo funciona la mente de un campeón </t>
  </si>
  <si>
    <t xml:space="preserve">Promoveer las habilidades blandas en los empleados de la empresa, para generar liderazgo, resolucion de problemas, trabajo en equipo, entre otras </t>
  </si>
  <si>
    <t xml:space="preserve">Te prometo ser feliz </t>
  </si>
  <si>
    <t xml:space="preserve">Haz que las cosas pasen </t>
  </si>
  <si>
    <t>Gestión Humana
Facilitador externo 
Telemedellín academy</t>
  </si>
  <si>
    <t xml:space="preserve">Gestión Humana
Facilitador externo 
</t>
  </si>
  <si>
    <t xml:space="preserve">Homologando y alineando propositos </t>
  </si>
  <si>
    <t>Alcance: Directores, jefes y coordinadores</t>
  </si>
  <si>
    <t>Identificación  y uso de extintores</t>
  </si>
  <si>
    <t>Listado de asistencia
Fotografía</t>
  </si>
  <si>
    <t>Conocer los tipos de agentes extintores y su uso en cada clase de fuego</t>
  </si>
  <si>
    <t xml:space="preserve">Se le puede ganar al dolor </t>
  </si>
  <si>
    <t>Actívate " cual es el extra, que necesita el ordinario para ser extraordinario"</t>
  </si>
  <si>
    <t xml:space="preserve">Dando pasos mejores. </t>
  </si>
  <si>
    <t>Mejorar el conocimiento de los colaboradores en temas de seguridad y salud en el trabajo.</t>
  </si>
  <si>
    <t>Manual de contratistas SST-Jurídica</t>
  </si>
  <si>
    <t>SST Telemedellín
Jurídica</t>
  </si>
  <si>
    <t>Invitación Calendario
Lista de asistencia
E-Card
Fotografía</t>
  </si>
  <si>
    <t>Certificación Reanimación CardioPulmonaR y manejo del Desfibrilador externo automatico</t>
  </si>
  <si>
    <t>Movilidad segura en mi empresa</t>
  </si>
  <si>
    <t xml:space="preserve">SST (Telemedellín)
Hospital General </t>
  </si>
  <si>
    <t>Jueves 8 de febrero en el horario de 7:00 am a 3:00 pm 
Formación presencial Hospital General</t>
  </si>
  <si>
    <t>SST (Telemedellín)
ARL</t>
  </si>
  <si>
    <t xml:space="preserve">Formación virtual ARL SURA
13 de febrero
10:00 am - 11:45 am
</t>
  </si>
  <si>
    <t xml:space="preserve">Administración en la inducción, entrenamiento, capacitación  en SST </t>
  </si>
  <si>
    <t xml:space="preserve">Formación virtual ARL SURA
18 de Marzo
2:00 pm - 3:45 pm
</t>
  </si>
  <si>
    <t xml:space="preserve">Lista de asistencia
</t>
  </si>
  <si>
    <t xml:space="preserve">Notificación de accidente de trabajo. </t>
  </si>
  <si>
    <t xml:space="preserve">SST Telemedellín </t>
  </si>
  <si>
    <t xml:space="preserve">Grupo 1: Administrativo 
Grupo 2: Operativo </t>
  </si>
  <si>
    <t xml:space="preserve">Mi cuerpo en relación con el trabajo, pausas y posturas </t>
  </si>
  <si>
    <t xml:space="preserve">Formación virtual ARL SURA
15 de Abril
8:00 am - 9:45 am
</t>
  </si>
  <si>
    <t xml:space="preserve">Guia de actuación para los primeros momentos despues de un accidente de transito </t>
  </si>
  <si>
    <t xml:space="preserve">Manos seguras en el trabajo, prevención accidente de trabajo y manejo de herramientas manuales </t>
  </si>
  <si>
    <t xml:space="preserve">Protocolo para la atención de siniestros viales </t>
  </si>
  <si>
    <t xml:space="preserve">Primeros Auxilios Psicológicos </t>
  </si>
  <si>
    <t xml:space="preserve">Formación virtual ARL SURA
09 de mayo 
10:00 am - 11:45 am
</t>
  </si>
  <si>
    <t xml:space="preserve">Formación virtual ARL SURA
14 de mayo 
2:00 pm - 3:45 pm
</t>
  </si>
  <si>
    <t xml:space="preserve">Formación virtual ARL SURA
15 de mayo 
2:00 pm - 3:45 pm
</t>
  </si>
  <si>
    <t xml:space="preserve">Formación virtual ARL SURA
22 de mayo
</t>
  </si>
  <si>
    <t xml:space="preserve">Lista de asistencia
</t>
  </si>
  <si>
    <t xml:space="preserve">Estrategias para la prevención de Accidentes de Trabajo por caídas a Nível </t>
  </si>
  <si>
    <t xml:space="preserve">Formación virtual ARL SURA
05 de junio
10:00 am - 11:45 am
</t>
  </si>
  <si>
    <t xml:space="preserve">Gestión de las emergencias </t>
  </si>
  <si>
    <t xml:space="preserve">SST Telemedellín
</t>
  </si>
  <si>
    <t>Recorrido por todas las áreas del canal  (Manejo de extintores)</t>
  </si>
  <si>
    <t xml:space="preserve">Gestión Movilidad Segura Telemedellín </t>
  </si>
  <si>
    <t xml:space="preserve">Investigación Enfermedad Laboral </t>
  </si>
  <si>
    <t xml:space="preserve">Listado de asistencia
</t>
  </si>
  <si>
    <t>SST</t>
  </si>
  <si>
    <t xml:space="preserve">Formación virtual ARL SURA
13-08-24
</t>
  </si>
  <si>
    <t xml:space="preserve">Seguridad en Almacenamiento y Bodegaje </t>
  </si>
  <si>
    <t xml:space="preserve">Gestión de tareas de alto riesgo </t>
  </si>
  <si>
    <t xml:space="preserve">Formación virtual ARL SURA
13 de agosto
10:00 am - 11:45 am
</t>
  </si>
  <si>
    <t xml:space="preserve">Formación virtual ARL SURA
06 de septiembre 
8:00 am - 9:45 am
</t>
  </si>
  <si>
    <t xml:space="preserve">Seguridad social apoyos (persona natural y juridica) supervisores de los contratos. </t>
  </si>
  <si>
    <t xml:space="preserve">Control del Riesgo Biomecanico </t>
  </si>
  <si>
    <t xml:space="preserve">Control del riesgo eléctrico </t>
  </si>
  <si>
    <t>SST 
Servicios generales</t>
  </si>
  <si>
    <t>Listado de asistencia</t>
  </si>
  <si>
    <t xml:space="preserve">Mejorar el conocimiento de los empleados de servicios generales </t>
  </si>
  <si>
    <t>Capacitación sobre la plataforma administrativa</t>
  </si>
  <si>
    <t xml:space="preserve">Buenas practicas de higiene  en los baños </t>
  </si>
  <si>
    <t>Takes de media</t>
  </si>
  <si>
    <t>Alcance: Todo el Canal
16-10-24</t>
  </si>
  <si>
    <t>Crea, transforma e impacta (Transformando desafíos en oportunidades)</t>
  </si>
  <si>
    <t>Supervisores y apoyo de los supervisores de los contratos
17-0-24</t>
  </si>
  <si>
    <t>Nunca es tarde, amar el proceso</t>
  </si>
  <si>
    <t>Prevencion del cancer de seno</t>
  </si>
  <si>
    <t>"Rumbo a la felicidad: La competencia contigo mismo"</t>
  </si>
  <si>
    <t>Emprender en una nueva industria</t>
  </si>
  <si>
    <t>Manejo de las emociones</t>
  </si>
  <si>
    <t>Mentalidad emprendedora, una forma de entender la vida</t>
  </si>
  <si>
    <t>Herramienta ADOBE FIREFLY</t>
  </si>
  <si>
    <t>Todo el canal 
13-11-2024</t>
  </si>
  <si>
    <t xml:space="preserve">Listado de asistencia </t>
  </si>
  <si>
    <t>Técnologia e innovación</t>
  </si>
  <si>
    <t>Digital
12-11-2024</t>
  </si>
  <si>
    <t>Gestión humana
SST</t>
  </si>
  <si>
    <t>Telemedelín Academy
SST</t>
  </si>
  <si>
    <t>Todo el canal 
08-11-2024</t>
  </si>
  <si>
    <t>Mujeres Telemedellín
25-10-2024</t>
  </si>
  <si>
    <t>Todo el canal 
23-10-2024</t>
  </si>
  <si>
    <t>Todo el canal 
18-10-2024</t>
  </si>
  <si>
    <t>Graficadores
Editores
Realizadores
25-11-2024</t>
  </si>
  <si>
    <t>Planeación</t>
  </si>
  <si>
    <t>Servicios generales
10-10-2024</t>
  </si>
  <si>
    <t>Alcance: Todo el Canal
30-09-2024</t>
  </si>
  <si>
    <t>Alcance: Todo el Canal
30-09-2025</t>
  </si>
  <si>
    <t>Alcance: Todo el Canal
26-09-2024</t>
  </si>
  <si>
    <t xml:space="preserve">Riesgo mécanico </t>
  </si>
  <si>
    <t>Servicios generales
Mantenimiento
Escenografía
27-11-2024</t>
  </si>
  <si>
    <t>Motivar a los colaboradores a reflexionar sobre su crecimiento personal, desarrollando una mentalidad de autocompetencia y autoconocimiento, con el fin de fomentar el bienestar emocional y la búsqueda de la felicidad a través del esfuerzo y la superación personal</t>
  </si>
  <si>
    <t>Brindar a loscolaboradores  los conocimientos y habilidades necesarias para identificar oportunidades, enfrentar retos y desarrollar estrategias efectivas que les permitan emprender con éxito en una nueva industria, fomentando la innovación, el aprendizaje continuo y la adaptabilidad</t>
  </si>
  <si>
    <t>Desarrollar en loscolaboradoreshabilidades para identificar, comprender y gestionar sus emociones de manera efectiva, mejorando su inteligencia emocional y promoviendo un ambiente de trabajo saludable, productivo y equilibrado tanto a nivel personal como profesional</t>
  </si>
  <si>
    <t>Sensibilizar y educar a los colaboradores sobre la importancia de la detección temprana, los factores de riesgo y las prácticas preventivas relacionadas con el cáncer de seno, con el fin de promover hábitos saludables y aumentar la conciencia para reducir la incidencia de esta enfermedad</t>
  </si>
  <si>
    <t>Inspirar a loscolaboradores a adoptar una mentalidad positiva y resiliente, fomentando la importancia de disfrutar y aprender de cada etapa del proceso empresarial, sin importar los desafíos, para alcanzar el éxito personal y profesional de manera plena</t>
  </si>
  <si>
    <t>Fomentar en los pcolaboradores el desarrollo de habilidades creativas y de resolución de problemas, para que puedan transformar desafíos en oportunidades, generando un impacto positivo en su entorno personal, profesional y organizacional</t>
  </si>
  <si>
    <t>Proporcionar a los pcolaboradores los conocimientos y habilidades necesarias para utilizar de manera eficiente la plataforma administrativa, optimizando los procesos y mejorando la gestión de tareas administrativas dentro de la organización</t>
  </si>
  <si>
    <t>Capacitar a los colaboradores en el uso estratégico de las redes sociales y otras plataformas de medios, con el fin de mejorar la visibilidad de la empresa, crear contenido atractivo y generar interacciones efectivas que contribuyan al crecimiento y posicionamiento de la marca</t>
  </si>
  <si>
    <t>Fomentar en los colaboradores  una mentalidad emprendedora que les permita identificar oportunidades, tomar riesgos calculados y enfrentar desafíos con creatividad y resiliencia, promoviendo un enfoque proactivo y positivo para alcanzar el éxito tanto en el ámbito personal como profesional</t>
  </si>
  <si>
    <t>Capacitar a los participantes en el uso de la herramienta Adobe Firefly, brindándoles los conocimientos y habilidades necesarias para crear contenido visual innovador y de alta calidad, optimizando así los procesos creativos y mejorando la comunicación visual en sus proyectos empresariales</t>
  </si>
  <si>
    <t>Sensibilizar y capacitar a los colaboradores sobre los riesgos mecánicos en el entorno laboral, proporcionando los conocimientos y las estrategias necesarias para identificar, prevenir y manejar adecuadamente dichos riesgos, con el fin de garantizar la seguridad y el bienestar de los empleados en la empresa</t>
  </si>
  <si>
    <t>Aquí te ves, aquí te transformas, diseña tu futuro</t>
  </si>
  <si>
    <t>Mujeres Telemedellín
15-12-2024</t>
  </si>
  <si>
    <t>Motivar e inspirar a las colaboradoras  a través de un proceso de autoconocimiento y reflexión, ayudándoles a identificar sus fortalezas y oportunidades de crecimiento, para que puedan diseñar un futuro profesional exitoso y alineado con sus metas y valores, impulsando su transformación personal y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</si>
</sst>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* #,##0.00_-;\-[$€-2]* #,##0.00_-;_-[$€-2]* &quot;-&quot;??_-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2" tint="-0.89999084444715716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 tint="-4.9989318521683403E-2"/>
      <name val="Arial"/>
      <family val="2"/>
    </font>
    <font>
      <b/>
      <sz val="14"/>
      <color theme="8" tint="0.7999816888943144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6" fillId="7" borderId="1" applyNumberFormat="0" applyAlignment="0" applyProtection="0"/>
    <xf numFmtId="164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17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200">
    <xf numFmtId="0" fontId="0" fillId="0" borderId="0" xfId="0"/>
    <xf numFmtId="0" fontId="14" fillId="0" borderId="0" xfId="0" applyFont="1"/>
    <xf numFmtId="0" fontId="17" fillId="0" borderId="0" xfId="0" applyFont="1" applyBorder="1"/>
    <xf numFmtId="0" fontId="17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1" fontId="22" fillId="0" borderId="5" xfId="31" applyNumberFormat="1" applyFont="1" applyFill="1" applyBorder="1" applyAlignment="1" applyProtection="1">
      <alignment horizontal="center" vertical="center"/>
      <protection locked="0"/>
    </xf>
    <xf numFmtId="1" fontId="22" fillId="0" borderId="9" xfId="31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right" vertical="center" wrapText="1"/>
    </xf>
    <xf numFmtId="0" fontId="29" fillId="0" borderId="28" xfId="0" applyFont="1" applyFill="1" applyBorder="1" applyAlignment="1">
      <alignment horizontal="right" vertical="center" wrapText="1"/>
    </xf>
    <xf numFmtId="1" fontId="15" fillId="0" borderId="16" xfId="0" applyNumberFormat="1" applyFont="1" applyBorder="1" applyAlignment="1">
      <alignment horizontal="center" vertical="center" wrapText="1"/>
    </xf>
    <xf numFmtId="1" fontId="15" fillId="0" borderId="58" xfId="0" applyNumberFormat="1" applyFont="1" applyBorder="1" applyAlignment="1">
      <alignment horizontal="center" vertical="center" wrapText="1"/>
    </xf>
    <xf numFmtId="1" fontId="15" fillId="0" borderId="16" xfId="0" applyNumberFormat="1" applyFont="1" applyFill="1" applyBorder="1" applyAlignment="1">
      <alignment horizontal="center" vertical="center" wrapText="1"/>
    </xf>
    <xf numFmtId="1" fontId="15" fillId="0" borderId="58" xfId="0" applyNumberFormat="1" applyFont="1" applyFill="1" applyBorder="1" applyAlignment="1">
      <alignment horizontal="center" vertical="center" wrapText="1"/>
    </xf>
    <xf numFmtId="1" fontId="22" fillId="0" borderId="40" xfId="31" applyNumberFormat="1" applyFont="1" applyFill="1" applyBorder="1" applyAlignment="1" applyProtection="1">
      <alignment horizontal="center" vertical="center"/>
      <protection locked="0"/>
    </xf>
    <xf numFmtId="1" fontId="22" fillId="0" borderId="48" xfId="31" applyNumberFormat="1" applyFont="1" applyFill="1" applyBorder="1" applyAlignment="1" applyProtection="1">
      <alignment horizontal="center" vertical="center"/>
      <protection locked="0"/>
    </xf>
    <xf numFmtId="1" fontId="22" fillId="0" borderId="59" xfId="31" applyNumberFormat="1" applyFont="1" applyFill="1" applyBorder="1" applyAlignment="1" applyProtection="1">
      <alignment horizontal="center" vertical="center"/>
      <protection locked="0"/>
    </xf>
    <xf numFmtId="1" fontId="22" fillId="0" borderId="30" xfId="31" applyNumberFormat="1" applyFont="1" applyFill="1" applyBorder="1" applyAlignment="1" applyProtection="1">
      <alignment horizontal="center" vertical="center"/>
      <protection locked="0"/>
    </xf>
    <xf numFmtId="1" fontId="22" fillId="0" borderId="32" xfId="31" applyNumberFormat="1" applyFont="1" applyFill="1" applyBorder="1" applyAlignment="1" applyProtection="1">
      <alignment horizontal="center" vertical="center"/>
      <protection locked="0"/>
    </xf>
    <xf numFmtId="1" fontId="22" fillId="0" borderId="53" xfId="3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wrapText="1"/>
    </xf>
    <xf numFmtId="1" fontId="22" fillId="0" borderId="14" xfId="31" applyNumberFormat="1" applyFont="1" applyBorder="1" applyAlignment="1" applyProtection="1">
      <alignment horizontal="center" vertical="center"/>
      <protection locked="0"/>
    </xf>
    <xf numFmtId="1" fontId="22" fillId="0" borderId="20" xfId="31" applyNumberFormat="1" applyFont="1" applyFill="1" applyBorder="1" applyAlignment="1" applyProtection="1">
      <alignment horizontal="center" vertical="center"/>
      <protection locked="0"/>
    </xf>
    <xf numFmtId="1" fontId="22" fillId="0" borderId="22" xfId="31" applyNumberFormat="1" applyFont="1" applyFill="1" applyBorder="1" applyAlignment="1" applyProtection="1">
      <alignment horizontal="center" vertical="center"/>
      <protection locked="0"/>
    </xf>
    <xf numFmtId="0" fontId="15" fillId="23" borderId="25" xfId="0" applyFont="1" applyFill="1" applyBorder="1" applyAlignment="1">
      <alignment horizontal="center" vertical="center" wrapText="1"/>
    </xf>
    <xf numFmtId="0" fontId="15" fillId="22" borderId="25" xfId="0" applyFont="1" applyFill="1" applyBorder="1" applyAlignment="1">
      <alignment horizontal="center" vertical="center" wrapText="1"/>
    </xf>
    <xf numFmtId="1" fontId="22" fillId="0" borderId="18" xfId="31" applyNumberFormat="1" applyFont="1" applyBorder="1" applyAlignment="1" applyProtection="1">
      <alignment horizontal="center" vertical="center"/>
      <protection locked="0"/>
    </xf>
    <xf numFmtId="0" fontId="15" fillId="22" borderId="63" xfId="0" applyFont="1" applyFill="1" applyBorder="1" applyAlignment="1">
      <alignment horizontal="center" vertical="center" wrapText="1"/>
    </xf>
    <xf numFmtId="0" fontId="15" fillId="23" borderId="64" xfId="0" applyFont="1" applyFill="1" applyBorder="1" applyAlignment="1">
      <alignment horizontal="center" vertical="center" wrapText="1"/>
    </xf>
    <xf numFmtId="0" fontId="15" fillId="22" borderId="64" xfId="0" applyFont="1" applyFill="1" applyBorder="1" applyAlignment="1">
      <alignment horizontal="center" vertical="center" wrapText="1"/>
    </xf>
    <xf numFmtId="1" fontId="22" fillId="0" borderId="24" xfId="31" applyNumberFormat="1" applyFont="1" applyFill="1" applyBorder="1" applyAlignment="1" applyProtection="1">
      <alignment horizontal="center" vertical="center"/>
      <protection locked="0"/>
    </xf>
    <xf numFmtId="1" fontId="22" fillId="0" borderId="8" xfId="31" applyNumberFormat="1" applyFont="1" applyFill="1" applyBorder="1" applyAlignment="1" applyProtection="1">
      <alignment horizontal="center" vertical="center"/>
      <protection locked="0"/>
    </xf>
    <xf numFmtId="0" fontId="15" fillId="26" borderId="16" xfId="0" applyFont="1" applyFill="1" applyBorder="1" applyAlignment="1">
      <alignment horizontal="center" vertical="center" wrapText="1"/>
    </xf>
    <xf numFmtId="0" fontId="15" fillId="26" borderId="58" xfId="0" applyFont="1" applyFill="1" applyBorder="1" applyAlignment="1">
      <alignment horizontal="center" vertical="center" wrapText="1"/>
    </xf>
    <xf numFmtId="9" fontId="19" fillId="26" borderId="16" xfId="0" applyNumberFormat="1" applyFont="1" applyFill="1" applyBorder="1" applyAlignment="1">
      <alignment horizontal="center" vertical="center"/>
    </xf>
    <xf numFmtId="9" fontId="19" fillId="26" borderId="58" xfId="0" applyNumberFormat="1" applyFont="1" applyFill="1" applyBorder="1" applyAlignment="1">
      <alignment horizontal="center" vertical="center"/>
    </xf>
    <xf numFmtId="17" fontId="25" fillId="24" borderId="8" xfId="31" applyFont="1" applyFill="1" applyBorder="1" applyAlignment="1" applyProtection="1">
      <alignment horizontal="left" vertical="top" wrapText="1"/>
      <protection locked="0"/>
    </xf>
    <xf numFmtId="17" fontId="25" fillId="24" borderId="14" xfId="31" applyFont="1" applyFill="1" applyBorder="1" applyAlignment="1" applyProtection="1">
      <alignment horizontal="left" vertical="top" wrapText="1"/>
      <protection locked="0"/>
    </xf>
    <xf numFmtId="17" fontId="25" fillId="0" borderId="8" xfId="31" applyFont="1" applyFill="1" applyBorder="1" applyAlignment="1" applyProtection="1">
      <alignment horizontal="left" vertical="top" wrapText="1"/>
      <protection locked="0"/>
    </xf>
    <xf numFmtId="17" fontId="25" fillId="0" borderId="14" xfId="31" applyFont="1" applyFill="1" applyBorder="1" applyAlignment="1" applyProtection="1">
      <alignment horizontal="left" vertical="top" wrapText="1"/>
      <protection locked="0"/>
    </xf>
    <xf numFmtId="9" fontId="22" fillId="0" borderId="12" xfId="32" applyFont="1" applyFill="1" applyBorder="1" applyAlignment="1" applyProtection="1">
      <alignment horizontal="center" vertical="center"/>
      <protection locked="0"/>
    </xf>
    <xf numFmtId="9" fontId="22" fillId="0" borderId="32" xfId="32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left" vertical="top" wrapText="1"/>
    </xf>
    <xf numFmtId="9" fontId="22" fillId="0" borderId="27" xfId="32" applyFont="1" applyFill="1" applyBorder="1" applyAlignment="1" applyProtection="1">
      <alignment horizontal="center" vertical="center"/>
      <protection locked="0"/>
    </xf>
    <xf numFmtId="9" fontId="22" fillId="0" borderId="25" xfId="32" applyFont="1" applyFill="1" applyBorder="1" applyAlignment="1" applyProtection="1">
      <alignment horizontal="center" vertical="center"/>
      <protection locked="0"/>
    </xf>
    <xf numFmtId="17" fontId="25" fillId="0" borderId="5" xfId="31" applyFont="1" applyFill="1" applyBorder="1" applyAlignment="1" applyProtection="1">
      <alignment horizontal="left" vertical="top" wrapText="1"/>
      <protection locked="0"/>
    </xf>
    <xf numFmtId="17" fontId="25" fillId="24" borderId="5" xfId="31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left" vertical="top" wrapText="1"/>
    </xf>
    <xf numFmtId="0" fontId="1" fillId="24" borderId="5" xfId="0" applyFont="1" applyFill="1" applyBorder="1" applyAlignment="1">
      <alignment horizontal="left" vertical="top" wrapText="1"/>
    </xf>
    <xf numFmtId="0" fontId="1" fillId="24" borderId="5" xfId="0" applyFont="1" applyFill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top" wrapText="1"/>
    </xf>
    <xf numFmtId="9" fontId="26" fillId="0" borderId="19" xfId="32" applyFont="1" applyFill="1" applyBorder="1" applyAlignment="1" applyProtection="1">
      <alignment horizontal="center" vertical="center"/>
      <protection locked="0"/>
    </xf>
    <xf numFmtId="9" fontId="26" fillId="0" borderId="21" xfId="32" applyFont="1" applyFill="1" applyBorder="1" applyAlignment="1" applyProtection="1">
      <alignment horizontal="center" vertical="center"/>
      <protection locked="0"/>
    </xf>
    <xf numFmtId="0" fontId="34" fillId="24" borderId="28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0" fontId="34" fillId="24" borderId="29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45" xfId="0" applyFont="1" applyBorder="1" applyAlignment="1">
      <alignment horizont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31" fillId="0" borderId="43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/>
    </xf>
    <xf numFmtId="0" fontId="31" fillId="0" borderId="24" xfId="0" applyFont="1" applyBorder="1" applyAlignment="1">
      <alignment horizontal="left" vertical="top"/>
    </xf>
    <xf numFmtId="0" fontId="31" fillId="0" borderId="54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29" xfId="0" applyFont="1" applyBorder="1" applyAlignment="1">
      <alignment horizontal="left" vertical="top"/>
    </xf>
    <xf numFmtId="0" fontId="31" fillId="0" borderId="49" xfId="0" applyFont="1" applyBorder="1" applyAlignment="1">
      <alignment horizontal="left" vertical="top"/>
    </xf>
    <xf numFmtId="0" fontId="31" fillId="0" borderId="48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 wrapText="1"/>
    </xf>
    <xf numFmtId="0" fontId="31" fillId="0" borderId="28" xfId="0" applyFont="1" applyBorder="1" applyAlignment="1">
      <alignment horizontal="left" vertical="top"/>
    </xf>
    <xf numFmtId="0" fontId="31" fillId="0" borderId="56" xfId="0" applyFont="1" applyBorder="1" applyAlignment="1">
      <alignment horizontal="left" vertical="top"/>
    </xf>
    <xf numFmtId="0" fontId="17" fillId="0" borderId="46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23" fillId="0" borderId="34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3" fillId="26" borderId="40" xfId="0" applyFont="1" applyFill="1" applyBorder="1" applyAlignment="1">
      <alignment horizontal="left" vertical="center"/>
    </xf>
    <xf numFmtId="0" fontId="33" fillId="26" borderId="57" xfId="0" applyFont="1" applyFill="1" applyBorder="1" applyAlignment="1">
      <alignment horizontal="left" vertical="center"/>
    </xf>
    <xf numFmtId="0" fontId="33" fillId="26" borderId="15" xfId="0" applyFont="1" applyFill="1" applyBorder="1" applyAlignment="1">
      <alignment horizontal="left" vertical="center"/>
    </xf>
    <xf numFmtId="0" fontId="33" fillId="26" borderId="1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9" fontId="15" fillId="26" borderId="40" xfId="0" applyNumberFormat="1" applyFont="1" applyFill="1" applyBorder="1" applyAlignment="1">
      <alignment horizontal="center" vertical="center" wrapText="1"/>
    </xf>
    <xf numFmtId="9" fontId="15" fillId="26" borderId="41" xfId="0" applyNumberFormat="1" applyFont="1" applyFill="1" applyBorder="1" applyAlignment="1">
      <alignment horizontal="center" vertical="center" wrapText="1"/>
    </xf>
    <xf numFmtId="9" fontId="19" fillId="26" borderId="15" xfId="0" applyNumberFormat="1" applyFont="1" applyFill="1" applyBorder="1" applyAlignment="1">
      <alignment horizontal="center" vertical="center"/>
    </xf>
    <xf numFmtId="0" fontId="19" fillId="26" borderId="58" xfId="0" applyFont="1" applyFill="1" applyBorder="1" applyAlignment="1">
      <alignment horizontal="center" vertical="center"/>
    </xf>
    <xf numFmtId="0" fontId="33" fillId="0" borderId="40" xfId="0" applyFont="1" applyBorder="1" applyAlignment="1">
      <alignment horizontal="left" vertical="center" wrapText="1"/>
    </xf>
    <xf numFmtId="0" fontId="33" fillId="0" borderId="57" xfId="0" applyFont="1" applyBorder="1" applyAlignment="1">
      <alignment horizontal="left" vertical="center" wrapText="1"/>
    </xf>
    <xf numFmtId="0" fontId="33" fillId="0" borderId="40" xfId="0" applyFont="1" applyFill="1" applyBorder="1" applyAlignment="1">
      <alignment horizontal="left" vertical="center" wrapText="1"/>
    </xf>
    <xf numFmtId="0" fontId="33" fillId="0" borderId="57" xfId="0" applyFont="1" applyFill="1" applyBorder="1" applyAlignment="1">
      <alignment horizontal="left" vertical="center" wrapText="1"/>
    </xf>
    <xf numFmtId="1" fontId="15" fillId="0" borderId="40" xfId="0" applyNumberFormat="1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1" fontId="15" fillId="0" borderId="40" xfId="0" applyNumberFormat="1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30" fillId="25" borderId="40" xfId="0" applyFont="1" applyFill="1" applyBorder="1" applyAlignment="1">
      <alignment horizontal="center" vertical="center"/>
    </xf>
    <xf numFmtId="0" fontId="30" fillId="25" borderId="41" xfId="0" applyFont="1" applyFill="1" applyBorder="1" applyAlignment="1">
      <alignment horizontal="center" vertical="center"/>
    </xf>
    <xf numFmtId="0" fontId="30" fillId="25" borderId="42" xfId="0" applyFont="1" applyFill="1" applyBorder="1" applyAlignment="1">
      <alignment horizontal="center" vertical="center"/>
    </xf>
    <xf numFmtId="0" fontId="15" fillId="26" borderId="51" xfId="0" applyFont="1" applyFill="1" applyBorder="1" applyAlignment="1">
      <alignment horizontal="center" vertical="center"/>
    </xf>
    <xf numFmtId="0" fontId="15" fillId="26" borderId="14" xfId="0" applyFont="1" applyFill="1" applyBorder="1" applyAlignment="1">
      <alignment horizontal="center" vertical="center"/>
    </xf>
    <xf numFmtId="0" fontId="15" fillId="26" borderId="18" xfId="0" applyFont="1" applyFill="1" applyBorder="1" applyAlignment="1">
      <alignment horizontal="center" vertical="center"/>
    </xf>
    <xf numFmtId="0" fontId="15" fillId="26" borderId="15" xfId="0" applyFont="1" applyFill="1" applyBorder="1" applyAlignment="1">
      <alignment horizontal="center" vertical="center" wrapText="1"/>
    </xf>
    <xf numFmtId="0" fontId="15" fillId="26" borderId="58" xfId="0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/>
    </xf>
    <xf numFmtId="0" fontId="30" fillId="27" borderId="41" xfId="0" applyFont="1" applyFill="1" applyBorder="1" applyAlignment="1">
      <alignment horizontal="center" vertical="center"/>
    </xf>
    <xf numFmtId="0" fontId="30" fillId="27" borderId="4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3" fillId="26" borderId="16" xfId="0" applyFont="1" applyFill="1" applyBorder="1" applyAlignment="1">
      <alignment horizontal="left" vertical="center" wrapText="1"/>
    </xf>
    <xf numFmtId="1" fontId="22" fillId="0" borderId="15" xfId="32" applyNumberFormat="1" applyFont="1" applyFill="1" applyBorder="1" applyAlignment="1" applyProtection="1">
      <alignment horizontal="center" vertical="center"/>
      <protection locked="0"/>
    </xf>
    <xf numFmtId="1" fontId="22" fillId="0" borderId="17" xfId="32" applyNumberFormat="1" applyFont="1" applyFill="1" applyBorder="1" applyAlignment="1" applyProtection="1">
      <alignment horizontal="center" vertical="center"/>
      <protection locked="0"/>
    </xf>
    <xf numFmtId="1" fontId="22" fillId="0" borderId="48" xfId="32" applyNumberFormat="1" applyFont="1" applyFill="1" applyBorder="1" applyAlignment="1" applyProtection="1">
      <alignment horizontal="center" vertical="center"/>
      <protection locked="0"/>
    </xf>
    <xf numFmtId="1" fontId="22" fillId="0" borderId="50" xfId="32" applyNumberFormat="1" applyFont="1" applyFill="1" applyBorder="1" applyAlignment="1" applyProtection="1">
      <alignment horizontal="center" vertical="center"/>
      <protection locked="0"/>
    </xf>
    <xf numFmtId="17" fontId="25" fillId="0" borderId="20" xfId="31" applyFont="1" applyFill="1" applyBorder="1" applyAlignment="1" applyProtection="1">
      <alignment horizontal="center" vertical="center" wrapText="1"/>
      <protection locked="0"/>
    </xf>
    <xf numFmtId="17" fontId="25" fillId="0" borderId="14" xfId="31" applyFont="1" applyFill="1" applyBorder="1" applyAlignment="1" applyProtection="1">
      <alignment horizontal="center" vertical="center" wrapText="1"/>
      <protection locked="0"/>
    </xf>
    <xf numFmtId="17" fontId="25" fillId="0" borderId="24" xfId="31" applyFont="1" applyFill="1" applyBorder="1" applyAlignment="1" applyProtection="1">
      <alignment horizontal="center" vertical="center" wrapText="1"/>
      <protection locked="0"/>
    </xf>
    <xf numFmtId="17" fontId="25" fillId="0" borderId="8" xfId="31" applyFont="1" applyFill="1" applyBorder="1" applyAlignment="1" applyProtection="1">
      <alignment horizontal="center" vertical="center" wrapText="1"/>
      <protection locked="0"/>
    </xf>
    <xf numFmtId="0" fontId="33" fillId="26" borderId="40" xfId="0" applyFont="1" applyFill="1" applyBorder="1" applyAlignment="1">
      <alignment horizontal="center" vertical="center" wrapText="1"/>
    </xf>
    <xf numFmtId="0" fontId="33" fillId="26" borderId="41" xfId="0" applyFont="1" applyFill="1" applyBorder="1" applyAlignment="1">
      <alignment horizontal="center" vertical="center" wrapText="1"/>
    </xf>
    <xf numFmtId="0" fontId="33" fillId="26" borderId="57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16" fillId="27" borderId="6" xfId="0" applyFont="1" applyFill="1" applyBorder="1" applyAlignment="1">
      <alignment horizontal="center" vertical="center" wrapText="1"/>
    </xf>
    <xf numFmtId="0" fontId="16" fillId="27" borderId="37" xfId="0" applyFont="1" applyFill="1" applyBorder="1" applyAlignment="1">
      <alignment horizontal="center" vertical="center" wrapText="1"/>
    </xf>
    <xf numFmtId="0" fontId="16" fillId="27" borderId="33" xfId="0" applyFont="1" applyFill="1" applyBorder="1" applyAlignment="1">
      <alignment horizontal="center" vertical="center" wrapText="1"/>
    </xf>
    <xf numFmtId="0" fontId="16" fillId="27" borderId="7" xfId="0" applyFont="1" applyFill="1" applyBorder="1" applyAlignment="1">
      <alignment horizontal="center" vertical="center" wrapText="1"/>
    </xf>
    <xf numFmtId="0" fontId="16" fillId="27" borderId="39" xfId="0" applyFont="1" applyFill="1" applyBorder="1" applyAlignment="1">
      <alignment horizontal="center" vertical="center" wrapText="1"/>
    </xf>
    <xf numFmtId="0" fontId="28" fillId="27" borderId="15" xfId="0" applyFont="1" applyFill="1" applyBorder="1" applyAlignment="1">
      <alignment horizontal="center" vertical="center"/>
    </xf>
    <xf numFmtId="0" fontId="24" fillId="27" borderId="16" xfId="0" applyFont="1" applyFill="1" applyBorder="1" applyAlignment="1">
      <alignment horizontal="center" vertical="center"/>
    </xf>
    <xf numFmtId="0" fontId="24" fillId="27" borderId="17" xfId="0" applyFont="1" applyFill="1" applyBorder="1" applyAlignment="1">
      <alignment horizontal="center" vertical="center"/>
    </xf>
    <xf numFmtId="17" fontId="34" fillId="27" borderId="36" xfId="31" applyFont="1" applyFill="1" applyBorder="1" applyAlignment="1" applyProtection="1">
      <alignment horizontal="center" vertical="center" textRotation="90" wrapText="1"/>
    </xf>
    <xf numFmtId="17" fontId="34" fillId="27" borderId="27" xfId="31" applyFont="1" applyFill="1" applyBorder="1" applyAlignment="1" applyProtection="1">
      <alignment horizontal="center" vertical="center" wrapText="1"/>
    </xf>
    <xf numFmtId="17" fontId="34" fillId="27" borderId="11" xfId="31" applyFont="1" applyFill="1" applyBorder="1" applyAlignment="1" applyProtection="1">
      <alignment horizontal="center" vertical="center" wrapText="1"/>
    </xf>
    <xf numFmtId="17" fontId="34" fillId="27" borderId="37" xfId="31" applyFont="1" applyFill="1" applyBorder="1" applyAlignment="1" applyProtection="1">
      <alignment horizontal="center" vertical="center" wrapText="1"/>
    </xf>
    <xf numFmtId="17" fontId="35" fillId="27" borderId="27" xfId="31" applyFont="1" applyFill="1" applyBorder="1" applyAlignment="1" applyProtection="1">
      <alignment horizontal="center" vertical="center"/>
    </xf>
    <xf numFmtId="17" fontId="35" fillId="27" borderId="36" xfId="31" applyFont="1" applyFill="1" applyBorder="1" applyAlignment="1" applyProtection="1">
      <alignment horizontal="center" vertical="center"/>
    </xf>
    <xf numFmtId="17" fontId="34" fillId="27" borderId="27" xfId="31" applyFont="1" applyFill="1" applyBorder="1" applyAlignment="1" applyProtection="1">
      <alignment horizontal="center" vertical="center"/>
    </xf>
    <xf numFmtId="17" fontId="27" fillId="27" borderId="27" xfId="31" applyFont="1" applyFill="1" applyBorder="1" applyAlignment="1" applyProtection="1">
      <alignment horizontal="center" vertical="center"/>
    </xf>
    <xf numFmtId="17" fontId="34" fillId="27" borderId="46" xfId="31" applyFont="1" applyFill="1" applyBorder="1" applyAlignment="1" applyProtection="1">
      <alignment horizontal="center" vertical="center" textRotation="90" wrapText="1"/>
    </xf>
    <xf numFmtId="17" fontId="34" fillId="27" borderId="25" xfId="31" applyFont="1" applyFill="1" applyBorder="1" applyAlignment="1" applyProtection="1">
      <alignment horizontal="center" vertical="center" wrapText="1"/>
    </xf>
    <xf numFmtId="17" fontId="34" fillId="27" borderId="60" xfId="31" applyFont="1" applyFill="1" applyBorder="1" applyAlignment="1" applyProtection="1">
      <alignment horizontal="center" vertical="center" wrapText="1"/>
    </xf>
    <xf numFmtId="17" fontId="34" fillId="27" borderId="38" xfId="31" applyFont="1" applyFill="1" applyBorder="1" applyAlignment="1" applyProtection="1">
      <alignment horizontal="center" vertical="center" wrapText="1"/>
    </xf>
    <xf numFmtId="17" fontId="35" fillId="27" borderId="26" xfId="31" applyFont="1" applyFill="1" applyBorder="1" applyAlignment="1" applyProtection="1">
      <alignment horizontal="center" vertical="center"/>
    </xf>
    <xf numFmtId="17" fontId="35" fillId="27" borderId="55" xfId="31" applyFont="1" applyFill="1" applyBorder="1" applyAlignment="1" applyProtection="1">
      <alignment horizontal="center" vertical="center"/>
    </xf>
    <xf numFmtId="17" fontId="34" fillId="27" borderId="25" xfId="31" applyFont="1" applyFill="1" applyBorder="1" applyAlignment="1" applyProtection="1">
      <alignment horizontal="center" vertical="center"/>
    </xf>
    <xf numFmtId="17" fontId="27" fillId="27" borderId="25" xfId="31" applyFont="1" applyFill="1" applyBorder="1" applyAlignment="1" applyProtection="1">
      <alignment horizontal="center" vertical="center"/>
    </xf>
    <xf numFmtId="17" fontId="34" fillId="27" borderId="55" xfId="31" applyFont="1" applyFill="1" applyBorder="1" applyAlignment="1" applyProtection="1">
      <alignment horizontal="center" vertical="center" textRotation="90" wrapText="1"/>
    </xf>
    <xf numFmtId="17" fontId="34" fillId="27" borderId="26" xfId="31" applyFont="1" applyFill="1" applyBorder="1" applyAlignment="1" applyProtection="1">
      <alignment horizontal="center" vertical="center" wrapText="1"/>
    </xf>
    <xf numFmtId="17" fontId="34" fillId="27" borderId="62" xfId="31" applyFont="1" applyFill="1" applyBorder="1" applyAlignment="1" applyProtection="1">
      <alignment horizontal="center" vertical="center" wrapText="1"/>
    </xf>
    <xf numFmtId="17" fontId="34" fillId="27" borderId="65" xfId="31" applyFont="1" applyFill="1" applyBorder="1" applyAlignment="1" applyProtection="1">
      <alignment horizontal="center" vertical="center" wrapText="1"/>
    </xf>
    <xf numFmtId="17" fontId="34" fillId="27" borderId="39" xfId="31" applyFont="1" applyFill="1" applyBorder="1" applyAlignment="1" applyProtection="1">
      <alignment horizontal="center" vertical="center" wrapText="1"/>
    </xf>
    <xf numFmtId="1" fontId="22" fillId="27" borderId="30" xfId="31" applyNumberFormat="1" applyFont="1" applyFill="1" applyBorder="1" applyAlignment="1" applyProtection="1">
      <alignment horizontal="center" vertical="center" wrapText="1"/>
      <protection locked="0"/>
    </xf>
    <xf numFmtId="1" fontId="22" fillId="27" borderId="61" xfId="31" applyNumberFormat="1" applyFont="1" applyFill="1" applyBorder="1" applyAlignment="1" applyProtection="1">
      <alignment horizontal="center" vertical="center" wrapText="1"/>
      <protection locked="0"/>
    </xf>
    <xf numFmtId="1" fontId="22" fillId="27" borderId="56" xfId="31" applyNumberFormat="1" applyFont="1" applyFill="1" applyBorder="1" applyAlignment="1" applyProtection="1">
      <alignment horizontal="center" vertical="center" wrapText="1"/>
      <protection locked="0"/>
    </xf>
    <xf numFmtId="17" fontId="34" fillId="27" borderId="33" xfId="31" applyFont="1" applyFill="1" applyBorder="1" applyAlignment="1" applyProtection="1">
      <alignment horizontal="center" vertical="center" wrapText="1"/>
    </xf>
    <xf numFmtId="17" fontId="34" fillId="27" borderId="62" xfId="31" applyFont="1" applyFill="1" applyBorder="1" applyAlignment="1" applyProtection="1">
      <alignment horizontal="center" vertical="center"/>
    </xf>
    <xf numFmtId="17" fontId="27" fillId="27" borderId="62" xfId="31" applyFont="1" applyFill="1" applyBorder="1" applyAlignment="1" applyProtection="1">
      <alignment horizontal="center" vertical="center"/>
    </xf>
    <xf numFmtId="0" fontId="21" fillId="27" borderId="18" xfId="0" applyFont="1" applyFill="1" applyBorder="1" applyAlignment="1">
      <alignment horizontal="center" vertical="center" textRotation="90" wrapText="1"/>
    </xf>
    <xf numFmtId="0" fontId="20" fillId="27" borderId="52" xfId="0" applyFont="1" applyFill="1" applyBorder="1" applyAlignment="1">
      <alignment horizontal="center" vertical="center" wrapText="1"/>
    </xf>
    <xf numFmtId="0" fontId="21" fillId="27" borderId="9" xfId="0" applyFont="1" applyFill="1" applyBorder="1" applyAlignment="1">
      <alignment horizontal="center" vertical="center" textRotation="90" wrapText="1"/>
    </xf>
    <xf numFmtId="0" fontId="20" fillId="27" borderId="46" xfId="0" applyFont="1" applyFill="1" applyBorder="1" applyAlignment="1">
      <alignment horizontal="center" vertical="center" wrapText="1"/>
    </xf>
    <xf numFmtId="0" fontId="34" fillId="27" borderId="40" xfId="0" applyFont="1" applyFill="1" applyBorder="1" applyAlignment="1">
      <alignment horizontal="center" vertical="center" wrapText="1"/>
    </xf>
    <xf numFmtId="0" fontId="34" fillId="27" borderId="41" xfId="0" applyFont="1" applyFill="1" applyBorder="1" applyAlignment="1">
      <alignment horizontal="center" vertical="center" wrapText="1"/>
    </xf>
    <xf numFmtId="0" fontId="34" fillId="27" borderId="48" xfId="0" applyFont="1" applyFill="1" applyBorder="1" applyAlignment="1">
      <alignment horizontal="center" vertical="center" wrapText="1"/>
    </xf>
    <xf numFmtId="0" fontId="34" fillId="27" borderId="49" xfId="0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 wrapText="1"/>
    </xf>
    <xf numFmtId="0" fontId="30" fillId="27" borderId="41" xfId="0" applyFont="1" applyFill="1" applyBorder="1" applyAlignment="1">
      <alignment horizontal="center" vertical="center" wrapText="1"/>
    </xf>
    <xf numFmtId="0" fontId="30" fillId="27" borderId="48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 wrapText="1"/>
    </xf>
  </cellXfs>
  <cellStyles count="3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/>
    <cellStyle name="Incorrecto" xfId="29" builtinId="27" customBuiltin="1"/>
    <cellStyle name="Neutral" xfId="30" builtinId="28" customBuiltin="1"/>
    <cellStyle name="Normal" xfId="0" builtinId="0"/>
    <cellStyle name="Normal 3" xfId="31"/>
    <cellStyle name="Porcentaje" xfId="32" builtinId="5"/>
    <cellStyle name="Porcentual 2" xfId="33"/>
    <cellStyle name="Salida" xfId="34" builtinId="21" customBuiltin="1"/>
    <cellStyle name="Título" xfId="35" builtinId="15" customBuiltin="1"/>
    <cellStyle name="Total" xfId="36" builtinId="25" customBuiltin="1"/>
  </cellStyles>
  <dxfs count="26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Mejora SST'!$D$111:$E$111</c:f>
              <c:strCache>
                <c:ptCount val="2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'Plan de Mejora SST'!$F$108:$S$108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SST'!$F$111:$S$111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40607"/>
        <c:axId val="1"/>
      </c:barChart>
      <c:lineChart>
        <c:grouping val="standard"/>
        <c:varyColors val="0"/>
        <c:ser>
          <c:idx val="1"/>
          <c:order val="1"/>
          <c:tx>
            <c:strRef>
              <c:f>'Plan de Mejora SST'!$D$112:$E$112</c:f>
              <c:strCache>
                <c:ptCount val="2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Mejora SST'!$F$108:$S$108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SST'!$F$112:$S$112</c:f>
              <c:numCache>
                <c:formatCode>0%</c:formatCode>
                <c:ptCount val="1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0607"/>
        <c:axId val="1"/>
      </c:lineChart>
      <c:catAx>
        <c:axId val="8404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0406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410813589790313"/>
          <c:y val="7.7688920657791288E-2"/>
          <c:w val="0.3634070217803011"/>
          <c:h val="7.764958462070838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245587</xdr:colOff>
      <xdr:row>107</xdr:row>
      <xdr:rowOff>275111</xdr:rowOff>
    </xdr:from>
    <xdr:to>
      <xdr:col>21</xdr:col>
      <xdr:colOff>2783279</xdr:colOff>
      <xdr:row>119</xdr:row>
      <xdr:rowOff>432954</xdr:rowOff>
    </xdr:to>
    <xdr:graphicFrame macro="">
      <xdr:nvGraphicFramePr>
        <xdr:cNvPr id="1030" name="Gráfico 1">
          <a:extLst>
            <a:ext uri="{FF2B5EF4-FFF2-40B4-BE49-F238E27FC236}">
              <a16:creationId xmlns:a16="http://schemas.microsoft.com/office/drawing/2014/main" id="{A23D690D-3614-4B89-AEC6-F9601E89F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61851</xdr:colOff>
      <xdr:row>0</xdr:row>
      <xdr:rowOff>49480</xdr:rowOff>
    </xdr:from>
    <xdr:to>
      <xdr:col>2</xdr:col>
      <xdr:colOff>618506</xdr:colOff>
      <xdr:row>1</xdr:row>
      <xdr:rowOff>273241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ED0A0-B811-4A5C-B832-551FCF1CB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1" y="49480"/>
          <a:ext cx="1298863" cy="5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129"/>
  <sheetViews>
    <sheetView showGridLines="0" tabSelected="1" zoomScale="77" zoomScaleNormal="77" zoomScaleSheetLayoutView="55" zoomScalePageLayoutView="70" workbookViewId="0">
      <selection activeCell="A106" sqref="A106:V106"/>
    </sheetView>
  </sheetViews>
  <sheetFormatPr baseColWidth="10" defaultColWidth="11.42578125" defaultRowHeight="12" x14ac:dyDescent="0.2"/>
  <cols>
    <col min="1" max="1" width="3.28515625" style="3" customWidth="1"/>
    <col min="2" max="2" width="7.85546875" style="3" customWidth="1"/>
    <col min="3" max="3" width="35.7109375" style="3" customWidth="1"/>
    <col min="4" max="4" width="27.28515625" style="3" customWidth="1"/>
    <col min="5" max="5" width="5.85546875" style="3" customWidth="1"/>
    <col min="6" max="17" width="6.85546875" style="3" customWidth="1"/>
    <col min="18" max="19" width="9.140625" style="3" customWidth="1"/>
    <col min="20" max="20" width="22.5703125" style="5" customWidth="1"/>
    <col min="21" max="21" width="24.5703125" style="5" customWidth="1"/>
    <col min="22" max="22" width="43.85546875" style="3" customWidth="1"/>
    <col min="23" max="16384" width="11.42578125" style="3"/>
  </cols>
  <sheetData>
    <row r="1" spans="1:23" ht="24.75" customHeight="1" x14ac:dyDescent="0.2">
      <c r="A1" s="152" t="s">
        <v>41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4"/>
      <c r="W1" s="2"/>
    </row>
    <row r="2" spans="1:23" ht="24.75" customHeight="1" thickBot="1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/>
      <c r="W2" s="2"/>
    </row>
    <row r="3" spans="1:23" ht="10.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5"/>
    </row>
    <row r="4" spans="1:23" ht="4.7" customHeight="1" thickBot="1" x14ac:dyDescent="0.25">
      <c r="A4" s="9"/>
      <c r="B4" s="8"/>
      <c r="C4" s="8"/>
      <c r="T4" s="3"/>
      <c r="U4" s="3"/>
    </row>
    <row r="5" spans="1:23" ht="24" customHeight="1" thickBot="1" x14ac:dyDescent="0.25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</row>
    <row r="6" spans="1:23" ht="9" customHeight="1" thickBot="1" x14ac:dyDescent="0.25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</row>
    <row r="7" spans="1:23" s="4" customFormat="1" ht="22.5" customHeight="1" x14ac:dyDescent="0.2">
      <c r="A7" s="161"/>
      <c r="B7" s="162" t="s">
        <v>28</v>
      </c>
      <c r="C7" s="162" t="s">
        <v>30</v>
      </c>
      <c r="D7" s="163" t="s">
        <v>15</v>
      </c>
      <c r="E7" s="164"/>
      <c r="F7" s="165" t="s">
        <v>1</v>
      </c>
      <c r="G7" s="165" t="s">
        <v>2</v>
      </c>
      <c r="H7" s="165" t="s">
        <v>3</v>
      </c>
      <c r="I7" s="165" t="s">
        <v>4</v>
      </c>
      <c r="J7" s="165" t="s">
        <v>5</v>
      </c>
      <c r="K7" s="165" t="s">
        <v>6</v>
      </c>
      <c r="L7" s="165" t="s">
        <v>7</v>
      </c>
      <c r="M7" s="165" t="s">
        <v>8</v>
      </c>
      <c r="N7" s="165" t="s">
        <v>9</v>
      </c>
      <c r="O7" s="165" t="s">
        <v>10</v>
      </c>
      <c r="P7" s="165" t="s">
        <v>11</v>
      </c>
      <c r="Q7" s="166" t="s">
        <v>12</v>
      </c>
      <c r="R7" s="163" t="s">
        <v>16</v>
      </c>
      <c r="S7" s="164"/>
      <c r="T7" s="167" t="s">
        <v>17</v>
      </c>
      <c r="U7" s="168" t="s">
        <v>14</v>
      </c>
      <c r="V7" s="168" t="s">
        <v>0</v>
      </c>
    </row>
    <row r="8" spans="1:23" s="4" customFormat="1" ht="22.5" customHeight="1" thickBot="1" x14ac:dyDescent="0.25">
      <c r="A8" s="169"/>
      <c r="B8" s="170"/>
      <c r="C8" s="170"/>
      <c r="D8" s="171"/>
      <c r="E8" s="172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4"/>
      <c r="R8" s="171"/>
      <c r="S8" s="172"/>
      <c r="T8" s="175"/>
      <c r="U8" s="176"/>
      <c r="V8" s="176"/>
    </row>
    <row r="9" spans="1:23" s="1" customFormat="1" ht="28.35" customHeight="1" thickBot="1" x14ac:dyDescent="0.25">
      <c r="A9" s="177"/>
      <c r="B9" s="178"/>
      <c r="C9" s="179"/>
      <c r="D9" s="180"/>
      <c r="E9" s="181"/>
      <c r="F9" s="182" t="s">
        <v>31</v>
      </c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4"/>
      <c r="R9" s="185"/>
      <c r="S9" s="181"/>
      <c r="T9" s="186"/>
      <c r="U9" s="187"/>
      <c r="V9" s="187"/>
    </row>
    <row r="10" spans="1:23" s="1" customFormat="1" ht="38.25" customHeight="1" x14ac:dyDescent="0.2">
      <c r="A10" s="188"/>
      <c r="B10" s="189">
        <v>1</v>
      </c>
      <c r="C10" s="55" t="s">
        <v>82</v>
      </c>
      <c r="D10" s="55" t="s">
        <v>83</v>
      </c>
      <c r="E10" s="29" t="s">
        <v>20</v>
      </c>
      <c r="F10" s="23"/>
      <c r="G10" s="6">
        <v>1</v>
      </c>
      <c r="H10" s="21"/>
      <c r="I10" s="21"/>
      <c r="J10" s="21"/>
      <c r="K10" s="21"/>
      <c r="L10" s="21"/>
      <c r="M10" s="21"/>
      <c r="N10" s="21"/>
      <c r="O10" s="21"/>
      <c r="P10" s="21"/>
      <c r="Q10" s="26"/>
      <c r="R10" s="43">
        <f>IFERROR(IF(COUNT(F10:Q10)&lt;1,0,IF(COUNT(F11:Q11)&gt;=COUNT(F10:Q10),1,(COUNT(F11:Q11)/COUNT(F10:Q10)))),0)</f>
        <v>0</v>
      </c>
      <c r="S10" s="58">
        <f>AVERAGE(R10:R103)</f>
        <v>0</v>
      </c>
      <c r="T10" s="45" t="s">
        <v>84</v>
      </c>
      <c r="U10" s="46" t="s">
        <v>94</v>
      </c>
      <c r="V10" s="47"/>
    </row>
    <row r="11" spans="1:23" s="1" customFormat="1" ht="39.75" customHeight="1" thickBot="1" x14ac:dyDescent="0.25">
      <c r="A11" s="190"/>
      <c r="B11" s="191"/>
      <c r="C11" s="55"/>
      <c r="D11" s="55"/>
      <c r="E11" s="28" t="s">
        <v>21</v>
      </c>
      <c r="F11" s="23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44"/>
      <c r="S11" s="59"/>
      <c r="T11" s="45"/>
      <c r="U11" s="46"/>
      <c r="V11" s="47"/>
    </row>
    <row r="12" spans="1:23" s="1" customFormat="1" ht="38.25" customHeight="1" x14ac:dyDescent="0.2">
      <c r="A12" s="190"/>
      <c r="B12" s="189">
        <v>2</v>
      </c>
      <c r="C12" s="55" t="s">
        <v>82</v>
      </c>
      <c r="D12" s="55" t="s">
        <v>86</v>
      </c>
      <c r="E12" s="29" t="s">
        <v>20</v>
      </c>
      <c r="F12" s="23"/>
      <c r="G12" s="6">
        <v>1</v>
      </c>
      <c r="H12" s="6"/>
      <c r="I12" s="6"/>
      <c r="J12" s="6"/>
      <c r="K12" s="6"/>
      <c r="L12" s="6"/>
      <c r="M12" s="6"/>
      <c r="N12" s="6"/>
      <c r="O12" s="6"/>
      <c r="P12" s="6"/>
      <c r="Q12" s="7"/>
      <c r="R12" s="43">
        <f t="shared" ref="R12" si="0">IFERROR(IF(COUNT(F12:Q12)&lt;1,0,IF(COUNT(F13:Q13)&gt;=COUNT(F12:Q12),1,(COUNT(F13:Q13)/COUNT(F12:Q12)))),0)</f>
        <v>0</v>
      </c>
      <c r="S12" s="59"/>
      <c r="T12" s="45" t="s">
        <v>88</v>
      </c>
      <c r="U12" s="46" t="s">
        <v>94</v>
      </c>
      <c r="V12" s="47" t="s">
        <v>89</v>
      </c>
    </row>
    <row r="13" spans="1:23" s="1" customFormat="1" ht="39.75" customHeight="1" thickBot="1" x14ac:dyDescent="0.25">
      <c r="A13" s="190"/>
      <c r="B13" s="191"/>
      <c r="C13" s="55"/>
      <c r="D13" s="55"/>
      <c r="E13" s="28" t="s">
        <v>21</v>
      </c>
      <c r="F13" s="23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  <c r="R13" s="44"/>
      <c r="S13" s="59"/>
      <c r="T13" s="45"/>
      <c r="U13" s="46"/>
      <c r="V13" s="49"/>
    </row>
    <row r="14" spans="1:23" s="1" customFormat="1" ht="38.25" customHeight="1" x14ac:dyDescent="0.2">
      <c r="A14" s="190"/>
      <c r="B14" s="189">
        <v>3</v>
      </c>
      <c r="C14" s="55" t="s">
        <v>82</v>
      </c>
      <c r="D14" s="55" t="s">
        <v>87</v>
      </c>
      <c r="E14" s="29" t="s">
        <v>20</v>
      </c>
      <c r="F14" s="23"/>
      <c r="G14" s="6">
        <v>1</v>
      </c>
      <c r="H14" s="6"/>
      <c r="I14" s="6"/>
      <c r="J14" s="6"/>
      <c r="K14" s="6"/>
      <c r="L14" s="6"/>
      <c r="M14" s="6"/>
      <c r="N14" s="6"/>
      <c r="O14" s="6"/>
      <c r="P14" s="6"/>
      <c r="Q14" s="7"/>
      <c r="R14" s="43">
        <f t="shared" ref="R14" si="1">IFERROR(IF(COUNT(F14:Q14)&lt;1,0,IF(COUNT(F15:Q15)&gt;=COUNT(F14:Q14),1,(COUNT(F15:Q15)/COUNT(F14:Q14)))),0)</f>
        <v>0</v>
      </c>
      <c r="S14" s="59"/>
      <c r="T14" s="45" t="s">
        <v>90</v>
      </c>
      <c r="U14" s="46" t="s">
        <v>94</v>
      </c>
      <c r="V14" s="47" t="s">
        <v>91</v>
      </c>
    </row>
    <row r="15" spans="1:23" s="1" customFormat="1" ht="39.75" customHeight="1" thickBot="1" x14ac:dyDescent="0.25">
      <c r="A15" s="190"/>
      <c r="B15" s="191"/>
      <c r="C15" s="55"/>
      <c r="D15" s="55"/>
      <c r="E15" s="28" t="s">
        <v>21</v>
      </c>
      <c r="F15" s="23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  <c r="R15" s="44"/>
      <c r="S15" s="59"/>
      <c r="T15" s="45"/>
      <c r="U15" s="46"/>
      <c r="V15" s="47"/>
    </row>
    <row r="16" spans="1:23" s="1" customFormat="1" ht="38.25" customHeight="1" x14ac:dyDescent="0.2">
      <c r="A16" s="190"/>
      <c r="B16" s="189">
        <v>4</v>
      </c>
      <c r="C16" s="55" t="s">
        <v>82</v>
      </c>
      <c r="D16" s="55" t="s">
        <v>92</v>
      </c>
      <c r="E16" s="25" t="s">
        <v>20</v>
      </c>
      <c r="F16" s="23"/>
      <c r="G16" s="6"/>
      <c r="H16" s="6">
        <v>1</v>
      </c>
      <c r="I16" s="6"/>
      <c r="J16" s="6"/>
      <c r="K16" s="6"/>
      <c r="L16" s="6"/>
      <c r="M16" s="6"/>
      <c r="N16" s="6"/>
      <c r="O16" s="6"/>
      <c r="P16" s="6"/>
      <c r="Q16" s="7"/>
      <c r="R16" s="43">
        <f t="shared" ref="R16" si="2">IFERROR(IF(COUNT(F16:Q16)&lt;1,0,IF(COUNT(F17:Q17)&gt;=COUNT(F16:Q16),1,(COUNT(F17:Q17)/COUNT(F16:Q16)))),0)</f>
        <v>0</v>
      </c>
      <c r="S16" s="59"/>
      <c r="T16" s="45" t="s">
        <v>90</v>
      </c>
      <c r="U16" s="46" t="s">
        <v>94</v>
      </c>
      <c r="V16" s="47" t="s">
        <v>93</v>
      </c>
    </row>
    <row r="17" spans="1:22" s="1" customFormat="1" ht="39.75" customHeight="1" thickBot="1" x14ac:dyDescent="0.25">
      <c r="A17" s="190"/>
      <c r="B17" s="191"/>
      <c r="C17" s="55"/>
      <c r="D17" s="55"/>
      <c r="E17" s="24" t="s">
        <v>21</v>
      </c>
      <c r="F17" s="23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44"/>
      <c r="S17" s="59"/>
      <c r="T17" s="45"/>
      <c r="U17" s="46"/>
      <c r="V17" s="47"/>
    </row>
    <row r="18" spans="1:22" s="1" customFormat="1" ht="38.25" customHeight="1" x14ac:dyDescent="0.2">
      <c r="A18" s="190"/>
      <c r="B18" s="189">
        <v>5</v>
      </c>
      <c r="C18" s="55" t="s">
        <v>82</v>
      </c>
      <c r="D18" s="55" t="s">
        <v>98</v>
      </c>
      <c r="E18" s="25" t="s">
        <v>20</v>
      </c>
      <c r="F18" s="23"/>
      <c r="G18" s="6"/>
      <c r="H18" s="6"/>
      <c r="I18" s="6">
        <v>1</v>
      </c>
      <c r="J18" s="6"/>
      <c r="K18" s="6"/>
      <c r="L18" s="6"/>
      <c r="M18" s="6"/>
      <c r="N18" s="6"/>
      <c r="O18" s="6"/>
      <c r="P18" s="6"/>
      <c r="Q18" s="7"/>
      <c r="R18" s="43">
        <f t="shared" ref="R18" si="3">IFERROR(IF(COUNT(F18:Q18)&lt;1,0,IF(COUNT(F19:Q19)&gt;=COUNT(F18:Q18),1,(COUNT(F19:Q19)/COUNT(F18:Q18)))),0)</f>
        <v>0</v>
      </c>
      <c r="S18" s="59"/>
      <c r="T18" s="45" t="s">
        <v>90</v>
      </c>
      <c r="U18" s="46" t="s">
        <v>94</v>
      </c>
      <c r="V18" s="47" t="s">
        <v>99</v>
      </c>
    </row>
    <row r="19" spans="1:22" s="1" customFormat="1" ht="39.75" customHeight="1" thickBot="1" x14ac:dyDescent="0.25">
      <c r="A19" s="190"/>
      <c r="B19" s="191"/>
      <c r="C19" s="55"/>
      <c r="D19" s="55"/>
      <c r="E19" s="24" t="s">
        <v>21</v>
      </c>
      <c r="F19" s="23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44"/>
      <c r="S19" s="59"/>
      <c r="T19" s="45"/>
      <c r="U19" s="46"/>
      <c r="V19" s="47"/>
    </row>
    <row r="20" spans="1:22" s="1" customFormat="1" ht="38.25" customHeight="1" x14ac:dyDescent="0.2">
      <c r="A20" s="190"/>
      <c r="B20" s="189">
        <v>6</v>
      </c>
      <c r="C20" s="55" t="s">
        <v>82</v>
      </c>
      <c r="D20" s="42" t="s">
        <v>95</v>
      </c>
      <c r="E20" s="29" t="s">
        <v>20</v>
      </c>
      <c r="F20" s="23"/>
      <c r="G20" s="6"/>
      <c r="H20" s="6"/>
      <c r="I20" s="6">
        <v>1</v>
      </c>
      <c r="J20" s="6"/>
      <c r="K20" s="6"/>
      <c r="L20" s="6">
        <v>1</v>
      </c>
      <c r="M20" s="6"/>
      <c r="N20" s="6"/>
      <c r="O20" s="6">
        <v>1</v>
      </c>
      <c r="P20" s="6"/>
      <c r="Q20" s="7"/>
      <c r="R20" s="43">
        <f t="shared" ref="R20" si="4">IFERROR(IF(COUNT(F20:Q20)&lt;1,0,IF(COUNT(F21:Q21)&gt;=COUNT(F20:Q20),1,(COUNT(F21:Q21)/COUNT(F20:Q20)))),0)</f>
        <v>0</v>
      </c>
      <c r="S20" s="59"/>
      <c r="T20" s="45" t="s">
        <v>96</v>
      </c>
      <c r="U20" s="46" t="s">
        <v>85</v>
      </c>
      <c r="V20" s="47" t="s">
        <v>97</v>
      </c>
    </row>
    <row r="21" spans="1:22" s="1" customFormat="1" ht="39.75" customHeight="1" thickBot="1" x14ac:dyDescent="0.25">
      <c r="A21" s="190"/>
      <c r="B21" s="191"/>
      <c r="C21" s="55"/>
      <c r="D21" s="42"/>
      <c r="E21" s="28" t="s">
        <v>21</v>
      </c>
      <c r="F21" s="23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44"/>
      <c r="S21" s="59"/>
      <c r="T21" s="45"/>
      <c r="U21" s="46"/>
      <c r="V21" s="49"/>
    </row>
    <row r="22" spans="1:22" s="1" customFormat="1" ht="38.25" customHeight="1" x14ac:dyDescent="0.2">
      <c r="A22" s="190"/>
      <c r="B22" s="189">
        <v>7</v>
      </c>
      <c r="C22" s="56" t="s">
        <v>43</v>
      </c>
      <c r="D22" s="56" t="s">
        <v>42</v>
      </c>
      <c r="E22" s="27" t="s">
        <v>20</v>
      </c>
      <c r="F22" s="22"/>
      <c r="G22" s="21"/>
      <c r="H22" s="21"/>
      <c r="I22" s="21">
        <v>1</v>
      </c>
      <c r="J22" s="21"/>
      <c r="K22" s="21"/>
      <c r="L22" s="21"/>
      <c r="M22" s="21"/>
      <c r="N22" s="21">
        <v>1</v>
      </c>
      <c r="O22" s="21"/>
      <c r="P22" s="21"/>
      <c r="Q22" s="26"/>
      <c r="R22" s="43">
        <f t="shared" ref="R22" si="5">IFERROR(IF(COUNT(F22:Q22)&lt;1,0,IF(COUNT(F23:Q23)&gt;=COUNT(F22:Q22),1,(COUNT(F23:Q23)/COUNT(F22:Q22)))),0)</f>
        <v>0</v>
      </c>
      <c r="S22" s="59"/>
      <c r="T22" s="45" t="s">
        <v>44</v>
      </c>
      <c r="U22" s="46" t="s">
        <v>45</v>
      </c>
      <c r="V22" s="47" t="s">
        <v>48</v>
      </c>
    </row>
    <row r="23" spans="1:22" s="1" customFormat="1" ht="39.75" customHeight="1" thickBot="1" x14ac:dyDescent="0.25">
      <c r="A23" s="190"/>
      <c r="B23" s="191"/>
      <c r="C23" s="56"/>
      <c r="D23" s="56"/>
      <c r="E23" s="28" t="s">
        <v>21</v>
      </c>
      <c r="F23" s="23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  <c r="R23" s="44"/>
      <c r="S23" s="59"/>
      <c r="T23" s="45"/>
      <c r="U23" s="46"/>
      <c r="V23" s="47"/>
    </row>
    <row r="24" spans="1:22" s="1" customFormat="1" ht="38.25" customHeight="1" x14ac:dyDescent="0.2">
      <c r="A24" s="190"/>
      <c r="B24" s="189">
        <v>8</v>
      </c>
      <c r="C24" s="55" t="s">
        <v>82</v>
      </c>
      <c r="D24" s="55" t="s">
        <v>100</v>
      </c>
      <c r="E24" s="27" t="s">
        <v>20</v>
      </c>
      <c r="F24" s="23"/>
      <c r="G24" s="6"/>
      <c r="H24" s="6"/>
      <c r="I24" s="6"/>
      <c r="J24" s="6">
        <v>1</v>
      </c>
      <c r="K24" s="6"/>
      <c r="L24" s="21"/>
      <c r="M24" s="21"/>
      <c r="N24" s="21"/>
      <c r="O24" s="21"/>
      <c r="P24" s="21"/>
      <c r="Q24" s="26"/>
      <c r="R24" s="43">
        <f t="shared" ref="R24" si="6">IFERROR(IF(COUNT(F24:Q24)&lt;1,0,IF(COUNT(F25:Q25)&gt;=COUNT(F24:Q24),1,(COUNT(F25:Q25)/COUNT(F24:Q24)))),0)</f>
        <v>0</v>
      </c>
      <c r="S24" s="59"/>
      <c r="T24" s="45" t="s">
        <v>90</v>
      </c>
      <c r="U24" s="46" t="s">
        <v>94</v>
      </c>
      <c r="V24" s="47" t="s">
        <v>104</v>
      </c>
    </row>
    <row r="25" spans="1:22" s="1" customFormat="1" ht="39.75" customHeight="1" thickBot="1" x14ac:dyDescent="0.25">
      <c r="A25" s="190"/>
      <c r="B25" s="191"/>
      <c r="C25" s="55"/>
      <c r="D25" s="55"/>
      <c r="E25" s="28" t="s">
        <v>21</v>
      </c>
      <c r="F25" s="23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44"/>
      <c r="S25" s="59"/>
      <c r="T25" s="45"/>
      <c r="U25" s="46"/>
      <c r="V25" s="47"/>
    </row>
    <row r="26" spans="1:22" s="1" customFormat="1" ht="38.25" customHeight="1" x14ac:dyDescent="0.2">
      <c r="A26" s="190"/>
      <c r="B26" s="189">
        <v>9</v>
      </c>
      <c r="C26" s="55" t="s">
        <v>82</v>
      </c>
      <c r="D26" s="55" t="s">
        <v>101</v>
      </c>
      <c r="E26" s="27" t="s">
        <v>20</v>
      </c>
      <c r="F26" s="23"/>
      <c r="G26" s="6"/>
      <c r="H26" s="6"/>
      <c r="I26" s="6"/>
      <c r="J26" s="6">
        <v>1</v>
      </c>
      <c r="K26" s="6"/>
      <c r="L26" s="21"/>
      <c r="M26" s="21"/>
      <c r="N26" s="21"/>
      <c r="O26" s="21"/>
      <c r="P26" s="21"/>
      <c r="Q26" s="26"/>
      <c r="R26" s="43">
        <f t="shared" ref="R26" si="7">IFERROR(IF(COUNT(F26:Q26)&lt;1,0,IF(COUNT(F27:Q27)&gt;=COUNT(F26:Q26),1,(COUNT(F27:Q27)/COUNT(F26:Q26)))),0)</f>
        <v>0</v>
      </c>
      <c r="S26" s="59"/>
      <c r="T26" s="45" t="s">
        <v>90</v>
      </c>
      <c r="U26" s="46" t="s">
        <v>94</v>
      </c>
      <c r="V26" s="47" t="s">
        <v>105</v>
      </c>
    </row>
    <row r="27" spans="1:22" s="1" customFormat="1" ht="39.75" customHeight="1" thickBot="1" x14ac:dyDescent="0.25">
      <c r="A27" s="190"/>
      <c r="B27" s="191"/>
      <c r="C27" s="55"/>
      <c r="D27" s="55"/>
      <c r="E27" s="28" t="s">
        <v>21</v>
      </c>
      <c r="F27" s="23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  <c r="R27" s="44"/>
      <c r="S27" s="59"/>
      <c r="T27" s="45"/>
      <c r="U27" s="46"/>
      <c r="V27" s="47"/>
    </row>
    <row r="28" spans="1:22" s="1" customFormat="1" ht="38.25" customHeight="1" x14ac:dyDescent="0.2">
      <c r="A28" s="190"/>
      <c r="B28" s="189">
        <v>10</v>
      </c>
      <c r="C28" s="55" t="s">
        <v>82</v>
      </c>
      <c r="D28" s="55" t="s">
        <v>102</v>
      </c>
      <c r="E28" s="27" t="s">
        <v>20</v>
      </c>
      <c r="F28" s="23"/>
      <c r="G28" s="6"/>
      <c r="H28" s="6"/>
      <c r="I28" s="6"/>
      <c r="J28" s="6">
        <v>1</v>
      </c>
      <c r="K28" s="6"/>
      <c r="L28" s="21"/>
      <c r="M28" s="21"/>
      <c r="N28" s="21"/>
      <c r="O28" s="21"/>
      <c r="P28" s="21"/>
      <c r="Q28" s="26"/>
      <c r="R28" s="43">
        <f t="shared" ref="R28" si="8">IFERROR(IF(COUNT(F28:Q28)&lt;1,0,IF(COUNT(F29:Q29)&gt;=COUNT(F28:Q28),1,(COUNT(F29:Q29)/COUNT(F28:Q28)))),0)</f>
        <v>0</v>
      </c>
      <c r="S28" s="59"/>
      <c r="T28" s="45" t="s">
        <v>90</v>
      </c>
      <c r="U28" s="46" t="s">
        <v>94</v>
      </c>
      <c r="V28" s="47" t="s">
        <v>106</v>
      </c>
    </row>
    <row r="29" spans="1:22" s="1" customFormat="1" ht="39.75" customHeight="1" thickBot="1" x14ac:dyDescent="0.25">
      <c r="A29" s="190"/>
      <c r="B29" s="191"/>
      <c r="C29" s="55"/>
      <c r="D29" s="55"/>
      <c r="E29" s="28" t="s">
        <v>21</v>
      </c>
      <c r="F29" s="23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  <c r="R29" s="44"/>
      <c r="S29" s="59"/>
      <c r="T29" s="45"/>
      <c r="U29" s="46"/>
      <c r="V29" s="47"/>
    </row>
    <row r="30" spans="1:22" s="1" customFormat="1" ht="38.25" customHeight="1" x14ac:dyDescent="0.2">
      <c r="A30" s="190"/>
      <c r="B30" s="189">
        <v>11</v>
      </c>
      <c r="C30" s="55" t="s">
        <v>82</v>
      </c>
      <c r="D30" s="55" t="s">
        <v>103</v>
      </c>
      <c r="E30" s="27" t="s">
        <v>20</v>
      </c>
      <c r="F30" s="23"/>
      <c r="G30" s="6"/>
      <c r="H30" s="6"/>
      <c r="I30" s="6"/>
      <c r="J30" s="6">
        <v>1</v>
      </c>
      <c r="K30" s="6"/>
      <c r="L30" s="21"/>
      <c r="M30" s="21"/>
      <c r="N30" s="21"/>
      <c r="O30" s="21"/>
      <c r="P30" s="21"/>
      <c r="Q30" s="26"/>
      <c r="R30" s="43">
        <f t="shared" ref="R30" si="9">IFERROR(IF(COUNT(F30:Q30)&lt;1,0,IF(COUNT(F31:Q31)&gt;=COUNT(F30:Q30),1,(COUNT(F31:Q31)/COUNT(F30:Q30)))),0)</f>
        <v>0</v>
      </c>
      <c r="S30" s="59"/>
      <c r="T30" s="45" t="s">
        <v>90</v>
      </c>
      <c r="U30" s="46" t="s">
        <v>108</v>
      </c>
      <c r="V30" s="47" t="s">
        <v>107</v>
      </c>
    </row>
    <row r="31" spans="1:22" s="1" customFormat="1" ht="39.75" customHeight="1" thickBot="1" x14ac:dyDescent="0.25">
      <c r="A31" s="190"/>
      <c r="B31" s="191"/>
      <c r="C31" s="55"/>
      <c r="D31" s="55"/>
      <c r="E31" s="28" t="s">
        <v>21</v>
      </c>
      <c r="F31" s="23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  <c r="R31" s="44"/>
      <c r="S31" s="59"/>
      <c r="T31" s="45"/>
      <c r="U31" s="46"/>
      <c r="V31" s="47"/>
    </row>
    <row r="32" spans="1:22" s="1" customFormat="1" ht="33.75" customHeight="1" x14ac:dyDescent="0.2">
      <c r="A32" s="190"/>
      <c r="B32" s="189">
        <v>12</v>
      </c>
      <c r="C32" s="56" t="s">
        <v>47</v>
      </c>
      <c r="D32" s="56" t="s">
        <v>46</v>
      </c>
      <c r="E32" s="29" t="s">
        <v>20</v>
      </c>
      <c r="F32" s="23"/>
      <c r="G32" s="6"/>
      <c r="H32" s="6"/>
      <c r="I32" s="6">
        <v>1</v>
      </c>
      <c r="J32" s="6">
        <v>1</v>
      </c>
      <c r="K32" s="6">
        <v>1</v>
      </c>
      <c r="L32" s="6"/>
      <c r="M32" s="6"/>
      <c r="N32" s="6"/>
      <c r="O32" s="6"/>
      <c r="P32" s="6"/>
      <c r="Q32" s="7"/>
      <c r="R32" s="43">
        <f t="shared" ref="R32" si="10">IFERROR(IF(COUNT(F32:Q32)&lt;1,0,IF(COUNT(F33:Q33)&gt;=COUNT(F32:Q32),1,(COUNT(F33:Q33)/COUNT(F32:Q32)))),0)</f>
        <v>0</v>
      </c>
      <c r="S32" s="59"/>
      <c r="T32" s="45" t="s">
        <v>58</v>
      </c>
      <c r="U32" s="46" t="s">
        <v>45</v>
      </c>
      <c r="V32" s="47" t="s">
        <v>53</v>
      </c>
    </row>
    <row r="33" spans="1:22" s="1" customFormat="1" ht="32.25" customHeight="1" thickBot="1" x14ac:dyDescent="0.25">
      <c r="A33" s="190"/>
      <c r="B33" s="191"/>
      <c r="C33" s="56"/>
      <c r="D33" s="56"/>
      <c r="E33" s="28" t="s">
        <v>21</v>
      </c>
      <c r="F33" s="23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  <c r="R33" s="44"/>
      <c r="S33" s="59"/>
      <c r="T33" s="45"/>
      <c r="U33" s="46"/>
      <c r="V33" s="47"/>
    </row>
    <row r="34" spans="1:22" s="1" customFormat="1" ht="30.75" customHeight="1" x14ac:dyDescent="0.2">
      <c r="A34" s="190"/>
      <c r="B34" s="189">
        <v>13</v>
      </c>
      <c r="C34" s="56" t="s">
        <v>52</v>
      </c>
      <c r="D34" s="56" t="s">
        <v>51</v>
      </c>
      <c r="E34" s="29" t="s">
        <v>20</v>
      </c>
      <c r="F34" s="23"/>
      <c r="G34" s="6"/>
      <c r="H34" s="6"/>
      <c r="I34" s="6">
        <v>1</v>
      </c>
      <c r="J34" s="6"/>
      <c r="K34" s="6"/>
      <c r="L34" s="6"/>
      <c r="M34" s="6"/>
      <c r="N34" s="6"/>
      <c r="O34" s="6"/>
      <c r="P34" s="6"/>
      <c r="Q34" s="7"/>
      <c r="R34" s="43">
        <f t="shared" ref="R34" si="11">IFERROR(IF(COUNT(F34:Q34)&lt;1,0,IF(COUNT(F35:Q35)&gt;=COUNT(F34:Q34),1,(COUNT(F35:Q35)/COUNT(F34:Q34)))),0)</f>
        <v>0</v>
      </c>
      <c r="S34" s="59"/>
      <c r="T34" s="45" t="s">
        <v>50</v>
      </c>
      <c r="U34" s="46" t="s">
        <v>45</v>
      </c>
      <c r="V34" s="47" t="s">
        <v>49</v>
      </c>
    </row>
    <row r="35" spans="1:22" s="1" customFormat="1" ht="30" customHeight="1" thickBot="1" x14ac:dyDescent="0.25">
      <c r="A35" s="190"/>
      <c r="B35" s="191"/>
      <c r="C35" s="56"/>
      <c r="D35" s="56"/>
      <c r="E35" s="28" t="s">
        <v>21</v>
      </c>
      <c r="F35" s="23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  <c r="R35" s="44"/>
      <c r="S35" s="59"/>
      <c r="T35" s="45"/>
      <c r="U35" s="46"/>
      <c r="V35" s="47"/>
    </row>
    <row r="36" spans="1:22" s="1" customFormat="1" ht="30.75" customHeight="1" x14ac:dyDescent="0.2">
      <c r="A36" s="190"/>
      <c r="B36" s="189">
        <v>14</v>
      </c>
      <c r="C36" s="56" t="s">
        <v>59</v>
      </c>
      <c r="D36" s="56" t="s">
        <v>57</v>
      </c>
      <c r="E36" s="29" t="s">
        <v>20</v>
      </c>
      <c r="F36" s="23"/>
      <c r="G36" s="6"/>
      <c r="H36" s="6"/>
      <c r="I36" s="6"/>
      <c r="J36" s="6">
        <v>1</v>
      </c>
      <c r="K36" s="6"/>
      <c r="L36" s="6"/>
      <c r="M36" s="6"/>
      <c r="N36" s="6"/>
      <c r="O36" s="6"/>
      <c r="P36" s="6"/>
      <c r="Q36" s="7"/>
      <c r="R36" s="43">
        <f t="shared" ref="R36" si="12">IFERROR(IF(COUNT(F36:Q36)&lt;1,0,IF(COUNT(F37:Q37)&gt;=COUNT(F36:Q36),1,(COUNT(F37:Q37)/COUNT(F36:Q36)))),0)</f>
        <v>0</v>
      </c>
      <c r="S36" s="59"/>
      <c r="T36" s="45" t="s">
        <v>56</v>
      </c>
      <c r="U36" s="46" t="s">
        <v>55</v>
      </c>
      <c r="V36" s="47" t="s">
        <v>54</v>
      </c>
    </row>
    <row r="37" spans="1:22" s="1" customFormat="1" ht="30" customHeight="1" thickBot="1" x14ac:dyDescent="0.25">
      <c r="A37" s="190"/>
      <c r="B37" s="191"/>
      <c r="C37" s="56"/>
      <c r="D37" s="56"/>
      <c r="E37" s="28" t="s">
        <v>21</v>
      </c>
      <c r="F37" s="23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  <c r="R37" s="44"/>
      <c r="S37" s="59"/>
      <c r="T37" s="45"/>
      <c r="U37" s="46"/>
      <c r="V37" s="47"/>
    </row>
    <row r="38" spans="1:22" s="1" customFormat="1" ht="30.75" customHeight="1" x14ac:dyDescent="0.2">
      <c r="A38" s="190"/>
      <c r="B38" s="189">
        <v>15</v>
      </c>
      <c r="C38" s="56" t="s">
        <v>61</v>
      </c>
      <c r="D38" s="56" t="s">
        <v>60</v>
      </c>
      <c r="E38" s="29" t="s">
        <v>20</v>
      </c>
      <c r="F38" s="23"/>
      <c r="G38" s="6"/>
      <c r="H38" s="6"/>
      <c r="I38" s="6"/>
      <c r="J38" s="6">
        <v>1</v>
      </c>
      <c r="K38" s="6"/>
      <c r="L38" s="6"/>
      <c r="M38" s="6"/>
      <c r="N38" s="6"/>
      <c r="O38" s="6"/>
      <c r="P38" s="6"/>
      <c r="Q38" s="7"/>
      <c r="R38" s="43">
        <f t="shared" ref="R38" si="13">IFERROR(IF(COUNT(F38:Q38)&lt;1,0,IF(COUNT(F39:Q39)&gt;=COUNT(F38:Q38),1,(COUNT(F39:Q39)/COUNT(F38:Q38)))),0)</f>
        <v>0</v>
      </c>
      <c r="S38" s="59"/>
      <c r="T38" s="45" t="s">
        <v>62</v>
      </c>
      <c r="U38" s="46" t="s">
        <v>45</v>
      </c>
      <c r="V38" s="47" t="s">
        <v>63</v>
      </c>
    </row>
    <row r="39" spans="1:22" s="1" customFormat="1" ht="30" customHeight="1" thickBot="1" x14ac:dyDescent="0.25">
      <c r="A39" s="190"/>
      <c r="B39" s="191"/>
      <c r="C39" s="56"/>
      <c r="D39" s="56"/>
      <c r="E39" s="28" t="s">
        <v>21</v>
      </c>
      <c r="F39" s="23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  <c r="R39" s="44"/>
      <c r="S39" s="59"/>
      <c r="T39" s="45"/>
      <c r="U39" s="46"/>
      <c r="V39" s="47"/>
    </row>
    <row r="40" spans="1:22" s="1" customFormat="1" ht="31.5" customHeight="1" x14ac:dyDescent="0.2">
      <c r="A40" s="190"/>
      <c r="B40" s="189">
        <v>16</v>
      </c>
      <c r="C40" s="55" t="s">
        <v>82</v>
      </c>
      <c r="D40" s="55" t="s">
        <v>109</v>
      </c>
      <c r="E40" s="29" t="s">
        <v>20</v>
      </c>
      <c r="F40" s="23"/>
      <c r="G40" s="6"/>
      <c r="H40" s="6"/>
      <c r="I40" s="6"/>
      <c r="J40" s="6"/>
      <c r="K40" s="6">
        <v>1</v>
      </c>
      <c r="L40" s="6"/>
      <c r="M40" s="6"/>
      <c r="N40" s="6"/>
      <c r="O40" s="6"/>
      <c r="P40" s="6"/>
      <c r="Q40" s="7"/>
      <c r="R40" s="43">
        <f t="shared" ref="R40" si="14">IFERROR(IF(COUNT(F40:Q40)&lt;1,0,IF(COUNT(F41:Q41)&gt;=COUNT(F40:Q40),1,(COUNT(F41:Q41)/COUNT(F40:Q40)))),0)</f>
        <v>0</v>
      </c>
      <c r="S40" s="59"/>
      <c r="T40" s="45" t="s">
        <v>90</v>
      </c>
      <c r="U40" s="46" t="s">
        <v>94</v>
      </c>
      <c r="V40" s="57" t="s">
        <v>110</v>
      </c>
    </row>
    <row r="41" spans="1:22" s="1" customFormat="1" ht="33" customHeight="1" thickBot="1" x14ac:dyDescent="0.25">
      <c r="A41" s="190"/>
      <c r="B41" s="191"/>
      <c r="C41" s="55"/>
      <c r="D41" s="55"/>
      <c r="E41" s="28" t="s">
        <v>21</v>
      </c>
      <c r="F41" s="23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  <c r="R41" s="44"/>
      <c r="S41" s="59"/>
      <c r="T41" s="45"/>
      <c r="U41" s="46"/>
      <c r="V41" s="57"/>
    </row>
    <row r="42" spans="1:22" s="1" customFormat="1" ht="31.5" customHeight="1" x14ac:dyDescent="0.2">
      <c r="A42" s="190"/>
      <c r="B42" s="189">
        <v>17</v>
      </c>
      <c r="C42" s="48" t="s">
        <v>65</v>
      </c>
      <c r="D42" s="56" t="s">
        <v>64</v>
      </c>
      <c r="E42" s="29" t="s">
        <v>20</v>
      </c>
      <c r="F42" s="23"/>
      <c r="G42" s="6"/>
      <c r="H42" s="6"/>
      <c r="I42" s="6"/>
      <c r="J42" s="6"/>
      <c r="K42" s="6">
        <v>1</v>
      </c>
      <c r="L42" s="6"/>
      <c r="M42" s="6"/>
      <c r="N42" s="6"/>
      <c r="O42" s="6"/>
      <c r="P42" s="6"/>
      <c r="Q42" s="7"/>
      <c r="R42" s="43">
        <f t="shared" ref="R42" si="15">IFERROR(IF(COUNT(F42:Q42)&lt;1,0,IF(COUNT(F43:Q43)&gt;=COUNT(F42:Q42),1,(COUNT(F43:Q43)/COUNT(F42:Q42)))),0)</f>
        <v>0</v>
      </c>
      <c r="S42" s="59"/>
      <c r="T42" s="45" t="s">
        <v>62</v>
      </c>
      <c r="U42" s="46" t="s">
        <v>45</v>
      </c>
      <c r="V42" s="47" t="s">
        <v>48</v>
      </c>
    </row>
    <row r="43" spans="1:22" s="1" customFormat="1" ht="33" customHeight="1" thickBot="1" x14ac:dyDescent="0.25">
      <c r="A43" s="190"/>
      <c r="B43" s="191"/>
      <c r="C43" s="48"/>
      <c r="D43" s="56"/>
      <c r="E43" s="28" t="s">
        <v>21</v>
      </c>
      <c r="F43" s="23"/>
      <c r="G43" s="6"/>
      <c r="H43" s="6"/>
      <c r="I43" s="6"/>
      <c r="J43" s="6"/>
      <c r="K43" s="6"/>
      <c r="L43" s="6"/>
      <c r="M43" s="6"/>
      <c r="N43" s="6"/>
      <c r="O43" s="6"/>
      <c r="P43" s="6"/>
      <c r="Q43" s="7"/>
      <c r="R43" s="44"/>
      <c r="S43" s="59"/>
      <c r="T43" s="45"/>
      <c r="U43" s="46"/>
      <c r="V43" s="49"/>
    </row>
    <row r="44" spans="1:22" s="1" customFormat="1" ht="31.5" customHeight="1" x14ac:dyDescent="0.2">
      <c r="A44" s="190"/>
      <c r="B44" s="189">
        <v>18</v>
      </c>
      <c r="C44" s="55" t="s">
        <v>82</v>
      </c>
      <c r="D44" s="55" t="s">
        <v>119</v>
      </c>
      <c r="E44" s="29" t="s">
        <v>20</v>
      </c>
      <c r="F44" s="23"/>
      <c r="G44" s="6"/>
      <c r="H44" s="6"/>
      <c r="I44" s="6"/>
      <c r="J44" s="6"/>
      <c r="K44" s="6"/>
      <c r="L44" s="6"/>
      <c r="M44" s="6">
        <v>1</v>
      </c>
      <c r="N44" s="6"/>
      <c r="O44" s="6"/>
      <c r="P44" s="6"/>
      <c r="Q44" s="7"/>
      <c r="R44" s="43">
        <f t="shared" ref="R44" si="16">IFERROR(IF(COUNT(F44:Q44)&lt;1,0,IF(COUNT(F45:Q45)&gt;=COUNT(F44:Q44),1,(COUNT(F45:Q45)/COUNT(F44:Q44)))),0)</f>
        <v>0</v>
      </c>
      <c r="S44" s="59"/>
      <c r="T44" s="45" t="s">
        <v>90</v>
      </c>
      <c r="U44" s="46" t="s">
        <v>94</v>
      </c>
      <c r="V44" s="47" t="s">
        <v>121</v>
      </c>
    </row>
    <row r="45" spans="1:22" s="1" customFormat="1" ht="33" customHeight="1" thickBot="1" x14ac:dyDescent="0.25">
      <c r="A45" s="190"/>
      <c r="B45" s="191"/>
      <c r="C45" s="55"/>
      <c r="D45" s="55"/>
      <c r="E45" s="28" t="s">
        <v>21</v>
      </c>
      <c r="F45" s="23"/>
      <c r="G45" s="6"/>
      <c r="H45" s="6"/>
      <c r="I45" s="6"/>
      <c r="J45" s="6"/>
      <c r="K45" s="6"/>
      <c r="L45" s="6"/>
      <c r="M45" s="6"/>
      <c r="N45" s="6"/>
      <c r="O45" s="6"/>
      <c r="P45" s="6"/>
      <c r="Q45" s="7"/>
      <c r="R45" s="44"/>
      <c r="S45" s="59"/>
      <c r="T45" s="45"/>
      <c r="U45" s="46"/>
      <c r="V45" s="47"/>
    </row>
    <row r="46" spans="1:22" s="1" customFormat="1" ht="31.5" customHeight="1" x14ac:dyDescent="0.2">
      <c r="A46" s="190"/>
      <c r="B46" s="189">
        <v>19</v>
      </c>
      <c r="C46" s="55" t="s">
        <v>82</v>
      </c>
      <c r="D46" s="55" t="s">
        <v>120</v>
      </c>
      <c r="E46" s="29" t="s">
        <v>20</v>
      </c>
      <c r="F46" s="23"/>
      <c r="G46" s="6"/>
      <c r="H46" s="6"/>
      <c r="I46" s="6"/>
      <c r="J46" s="6"/>
      <c r="K46" s="6"/>
      <c r="L46" s="6"/>
      <c r="M46" s="6">
        <v>1</v>
      </c>
      <c r="N46" s="6">
        <v>1</v>
      </c>
      <c r="O46" s="6"/>
      <c r="P46" s="6"/>
      <c r="Q46" s="7"/>
      <c r="R46" s="43">
        <f t="shared" ref="R46" si="17">IFERROR(IF(COUNT(F46:Q46)&lt;1,0,IF(COUNT(F47:Q47)&gt;=COUNT(F46:Q46),1,(COUNT(F47:Q47)/COUNT(F46:Q46)))),0)</f>
        <v>0</v>
      </c>
      <c r="S46" s="59"/>
      <c r="T46" s="45" t="s">
        <v>90</v>
      </c>
      <c r="U46" s="46" t="s">
        <v>94</v>
      </c>
      <c r="V46" s="47" t="s">
        <v>122</v>
      </c>
    </row>
    <row r="47" spans="1:22" s="1" customFormat="1" ht="33" customHeight="1" thickBot="1" x14ac:dyDescent="0.25">
      <c r="A47" s="190"/>
      <c r="B47" s="191"/>
      <c r="C47" s="55"/>
      <c r="D47" s="55"/>
      <c r="E47" s="28" t="s">
        <v>21</v>
      </c>
      <c r="F47" s="30"/>
      <c r="G47" s="31"/>
      <c r="H47" s="31"/>
      <c r="I47" s="31"/>
      <c r="J47" s="31"/>
      <c r="K47" s="31"/>
      <c r="L47" s="31"/>
      <c r="M47" s="31"/>
      <c r="N47" s="31"/>
      <c r="O47" s="6"/>
      <c r="P47" s="6"/>
      <c r="Q47" s="7"/>
      <c r="R47" s="44"/>
      <c r="S47" s="59"/>
      <c r="T47" s="45"/>
      <c r="U47" s="46"/>
      <c r="V47" s="47"/>
    </row>
    <row r="48" spans="1:22" s="1" customFormat="1" ht="31.5" customHeight="1" x14ac:dyDescent="0.2">
      <c r="A48" s="190"/>
      <c r="B48" s="189">
        <v>20</v>
      </c>
      <c r="C48" s="42" t="s">
        <v>82</v>
      </c>
      <c r="D48" s="55" t="s">
        <v>123</v>
      </c>
      <c r="E48" s="29" t="s">
        <v>20</v>
      </c>
      <c r="F48" s="23"/>
      <c r="G48" s="6"/>
      <c r="H48" s="6"/>
      <c r="I48" s="6"/>
      <c r="J48" s="6"/>
      <c r="K48" s="6"/>
      <c r="L48" s="6"/>
      <c r="M48" s="6"/>
      <c r="N48" s="6">
        <v>1</v>
      </c>
      <c r="O48" s="6"/>
      <c r="P48" s="6"/>
      <c r="Q48" s="7"/>
      <c r="R48" s="43">
        <f t="shared" ref="R48" si="18">IFERROR(IF(COUNT(F48:Q48)&lt;1,0,IF(COUNT(F49:Q49)&gt;=COUNT(F48:Q48),1,(COUNT(F49:Q49)/COUNT(F48:Q48)))),0)</f>
        <v>0</v>
      </c>
      <c r="S48" s="59"/>
      <c r="T48" s="45" t="s">
        <v>90</v>
      </c>
      <c r="U48" s="46" t="s">
        <v>94</v>
      </c>
      <c r="V48" s="47" t="s">
        <v>122</v>
      </c>
    </row>
    <row r="49" spans="1:22" s="1" customFormat="1" ht="33" customHeight="1" thickBot="1" x14ac:dyDescent="0.25">
      <c r="A49" s="190"/>
      <c r="B49" s="191"/>
      <c r="C49" s="42"/>
      <c r="D49" s="55"/>
      <c r="E49" s="28" t="s">
        <v>21</v>
      </c>
      <c r="F49" s="23"/>
      <c r="G49" s="6"/>
      <c r="H49" s="6"/>
      <c r="I49" s="6"/>
      <c r="J49" s="6"/>
      <c r="K49" s="6"/>
      <c r="L49" s="6"/>
      <c r="M49" s="6"/>
      <c r="N49" s="6"/>
      <c r="O49" s="6"/>
      <c r="P49" s="6"/>
      <c r="Q49" s="7"/>
      <c r="R49" s="44"/>
      <c r="S49" s="59"/>
      <c r="T49" s="45"/>
      <c r="U49" s="46"/>
      <c r="V49" s="47"/>
    </row>
    <row r="50" spans="1:22" s="1" customFormat="1" ht="31.5" customHeight="1" x14ac:dyDescent="0.2">
      <c r="A50" s="190"/>
      <c r="B50" s="189">
        <v>21</v>
      </c>
      <c r="C50" s="42" t="s">
        <v>82</v>
      </c>
      <c r="D50" s="42" t="s">
        <v>124</v>
      </c>
      <c r="E50" s="29" t="s">
        <v>20</v>
      </c>
      <c r="F50" s="23"/>
      <c r="G50" s="6"/>
      <c r="H50" s="6"/>
      <c r="I50" s="6"/>
      <c r="J50" s="6"/>
      <c r="K50" s="6"/>
      <c r="L50" s="6"/>
      <c r="M50" s="6"/>
      <c r="N50" s="6">
        <v>1</v>
      </c>
      <c r="O50" s="6"/>
      <c r="P50" s="6"/>
      <c r="Q50" s="7"/>
      <c r="R50" s="43">
        <f t="shared" ref="R50" si="19">IFERROR(IF(COUNT(F50:Q50)&lt;1,0,IF(COUNT(F51:Q51)&gt;=COUNT(F50:Q50),1,(COUNT(F51:Q51)/COUNT(F50:Q50)))),0)</f>
        <v>0</v>
      </c>
      <c r="S50" s="59"/>
      <c r="T50" s="45" t="s">
        <v>90</v>
      </c>
      <c r="U50" s="46" t="s">
        <v>94</v>
      </c>
      <c r="V50" s="47" t="s">
        <v>122</v>
      </c>
    </row>
    <row r="51" spans="1:22" s="1" customFormat="1" ht="33" customHeight="1" thickBot="1" x14ac:dyDescent="0.25">
      <c r="A51" s="190"/>
      <c r="B51" s="191"/>
      <c r="C51" s="42"/>
      <c r="D51" s="42"/>
      <c r="E51" s="28" t="s">
        <v>21</v>
      </c>
      <c r="F51" s="23"/>
      <c r="G51" s="6"/>
      <c r="H51" s="6"/>
      <c r="I51" s="6"/>
      <c r="J51" s="6"/>
      <c r="K51" s="6"/>
      <c r="L51" s="6"/>
      <c r="M51" s="6"/>
      <c r="N51" s="6"/>
      <c r="O51" s="6"/>
      <c r="P51" s="6"/>
      <c r="Q51" s="7"/>
      <c r="R51" s="44"/>
      <c r="S51" s="59"/>
      <c r="T51" s="45"/>
      <c r="U51" s="46"/>
      <c r="V51" s="47"/>
    </row>
    <row r="52" spans="1:22" s="1" customFormat="1" ht="31.5" customHeight="1" x14ac:dyDescent="0.2">
      <c r="A52" s="190"/>
      <c r="B52" s="189">
        <v>22</v>
      </c>
      <c r="C52" s="42" t="s">
        <v>82</v>
      </c>
      <c r="D52" s="42" t="s">
        <v>125</v>
      </c>
      <c r="E52" s="29" t="s">
        <v>20</v>
      </c>
      <c r="F52" s="23"/>
      <c r="G52" s="6"/>
      <c r="H52" s="6"/>
      <c r="I52" s="6"/>
      <c r="J52" s="6"/>
      <c r="K52" s="6"/>
      <c r="L52" s="6"/>
      <c r="M52" s="6"/>
      <c r="N52" s="6">
        <v>1</v>
      </c>
      <c r="O52" s="6"/>
      <c r="P52" s="6"/>
      <c r="Q52" s="7"/>
      <c r="R52" s="43">
        <f t="shared" ref="R52" si="20">IFERROR(IF(COUNT(F52:Q52)&lt;1,0,IF(COUNT(F53:Q53)&gt;=COUNT(F52:Q52),1,(COUNT(F53:Q53)/COUNT(F52:Q52)))),0)</f>
        <v>0</v>
      </c>
      <c r="S52" s="59"/>
      <c r="T52" s="45" t="s">
        <v>90</v>
      </c>
      <c r="U52" s="46" t="s">
        <v>94</v>
      </c>
      <c r="V52" s="47" t="s">
        <v>122</v>
      </c>
    </row>
    <row r="53" spans="1:22" s="1" customFormat="1" ht="33" customHeight="1" thickBot="1" x14ac:dyDescent="0.25">
      <c r="A53" s="190"/>
      <c r="B53" s="191"/>
      <c r="C53" s="42"/>
      <c r="D53" s="42"/>
      <c r="E53" s="28" t="s">
        <v>21</v>
      </c>
      <c r="F53" s="23"/>
      <c r="G53" s="6"/>
      <c r="H53" s="6"/>
      <c r="I53" s="6"/>
      <c r="J53" s="6"/>
      <c r="K53" s="6"/>
      <c r="L53" s="6"/>
      <c r="M53" s="6"/>
      <c r="N53" s="6"/>
      <c r="O53" s="6"/>
      <c r="P53" s="6"/>
      <c r="Q53" s="7"/>
      <c r="R53" s="44"/>
      <c r="S53" s="59"/>
      <c r="T53" s="45"/>
      <c r="U53" s="46"/>
      <c r="V53" s="47"/>
    </row>
    <row r="54" spans="1:22" s="1" customFormat="1" ht="42.75" customHeight="1" x14ac:dyDescent="0.2">
      <c r="A54" s="190"/>
      <c r="B54" s="189">
        <v>23</v>
      </c>
      <c r="C54" s="48" t="s">
        <v>67</v>
      </c>
      <c r="D54" s="48" t="s">
        <v>66</v>
      </c>
      <c r="E54" s="29" t="s">
        <v>20</v>
      </c>
      <c r="F54" s="23"/>
      <c r="G54" s="6"/>
      <c r="H54" s="6"/>
      <c r="I54" s="6"/>
      <c r="J54" s="6"/>
      <c r="K54" s="6"/>
      <c r="L54" s="6">
        <v>1</v>
      </c>
      <c r="M54" s="6"/>
      <c r="N54" s="6"/>
      <c r="O54" s="6"/>
      <c r="P54" s="6"/>
      <c r="Q54" s="7"/>
      <c r="R54" s="43">
        <f t="shared" ref="R54" si="21">IFERROR(IF(COUNT(F54:Q54)&lt;1,0,IF(COUNT(F55:Q55)&gt;=COUNT(F54:Q54),1,(COUNT(F55:Q55)/COUNT(F54:Q54)))),0)</f>
        <v>0</v>
      </c>
      <c r="S54" s="59"/>
      <c r="T54" s="39" t="s">
        <v>73</v>
      </c>
      <c r="U54" s="37" t="s">
        <v>45</v>
      </c>
      <c r="V54" s="53" t="s">
        <v>48</v>
      </c>
    </row>
    <row r="55" spans="1:22" s="1" customFormat="1" ht="45" customHeight="1" thickBot="1" x14ac:dyDescent="0.25">
      <c r="A55" s="190"/>
      <c r="B55" s="191"/>
      <c r="C55" s="48"/>
      <c r="D55" s="48"/>
      <c r="E55" s="28" t="s">
        <v>21</v>
      </c>
      <c r="F55" s="23"/>
      <c r="G55" s="6"/>
      <c r="H55" s="6"/>
      <c r="I55" s="6"/>
      <c r="J55" s="6"/>
      <c r="K55" s="6"/>
      <c r="L55" s="6"/>
      <c r="M55" s="6"/>
      <c r="N55" s="6"/>
      <c r="O55" s="6"/>
      <c r="P55" s="6"/>
      <c r="Q55" s="7"/>
      <c r="R55" s="44"/>
      <c r="S55" s="59"/>
      <c r="T55" s="45"/>
      <c r="U55" s="46"/>
      <c r="V55" s="49"/>
    </row>
    <row r="56" spans="1:22" s="1" customFormat="1" ht="42.75" customHeight="1" x14ac:dyDescent="0.2">
      <c r="A56" s="190"/>
      <c r="B56" s="189">
        <v>24</v>
      </c>
      <c r="C56" s="42" t="s">
        <v>82</v>
      </c>
      <c r="D56" s="42" t="s">
        <v>111</v>
      </c>
      <c r="E56" s="29" t="s">
        <v>20</v>
      </c>
      <c r="F56" s="23"/>
      <c r="G56" s="6"/>
      <c r="H56" s="6"/>
      <c r="I56" s="6"/>
      <c r="J56" s="6"/>
      <c r="K56" s="6"/>
      <c r="L56" s="6">
        <v>1</v>
      </c>
      <c r="M56" s="6"/>
      <c r="N56" s="6"/>
      <c r="O56" s="6"/>
      <c r="P56" s="6"/>
      <c r="Q56" s="7"/>
      <c r="R56" s="43">
        <f t="shared" ref="R56" si="22">IFERROR(IF(COUNT(F56:Q56)&lt;1,0,IF(COUNT(F57:Q57)&gt;=COUNT(F56:Q56),1,(COUNT(F57:Q57)/COUNT(F56:Q56)))),0)</f>
        <v>0</v>
      </c>
      <c r="S56" s="59"/>
      <c r="T56" s="45" t="s">
        <v>112</v>
      </c>
      <c r="U56" s="46" t="s">
        <v>94</v>
      </c>
      <c r="V56" s="47" t="s">
        <v>113</v>
      </c>
    </row>
    <row r="57" spans="1:22" s="1" customFormat="1" ht="45" customHeight="1" thickBot="1" x14ac:dyDescent="0.25">
      <c r="A57" s="190"/>
      <c r="B57" s="191"/>
      <c r="C57" s="42"/>
      <c r="D57" s="42"/>
      <c r="E57" s="28" t="s">
        <v>21</v>
      </c>
      <c r="F57" s="23"/>
      <c r="G57" s="6"/>
      <c r="H57" s="6"/>
      <c r="I57" s="6"/>
      <c r="J57" s="6"/>
      <c r="K57" s="6"/>
      <c r="L57" s="6"/>
      <c r="M57" s="6"/>
      <c r="N57" s="6"/>
      <c r="O57" s="6"/>
      <c r="P57" s="6"/>
      <c r="Q57" s="7"/>
      <c r="R57" s="44"/>
      <c r="S57" s="59"/>
      <c r="T57" s="45"/>
      <c r="U57" s="46"/>
      <c r="V57" s="47"/>
    </row>
    <row r="58" spans="1:22" s="1" customFormat="1" ht="42.75" customHeight="1" x14ac:dyDescent="0.2">
      <c r="A58" s="190"/>
      <c r="B58" s="189">
        <v>25</v>
      </c>
      <c r="C58" s="42" t="s">
        <v>82</v>
      </c>
      <c r="D58" s="42" t="s">
        <v>114</v>
      </c>
      <c r="E58" s="29" t="s">
        <v>20</v>
      </c>
      <c r="F58" s="23"/>
      <c r="G58" s="6"/>
      <c r="H58" s="6"/>
      <c r="I58" s="6"/>
      <c r="J58" s="6"/>
      <c r="K58" s="6"/>
      <c r="L58" s="6">
        <v>1</v>
      </c>
      <c r="M58" s="6"/>
      <c r="N58" s="6"/>
      <c r="O58" s="6"/>
      <c r="P58" s="6"/>
      <c r="Q58" s="7"/>
      <c r="R58" s="43">
        <f t="shared" ref="R58" si="23">IFERROR(IF(COUNT(F58:Q58)&lt;1,0,IF(COUNT(F59:Q59)&gt;=COUNT(F58:Q58),1,(COUNT(F59:Q59)/COUNT(F58:Q58)))),0)</f>
        <v>0</v>
      </c>
      <c r="S58" s="59"/>
      <c r="T58" s="45" t="s">
        <v>73</v>
      </c>
      <c r="U58" s="46" t="s">
        <v>116</v>
      </c>
      <c r="V58" s="47" t="s">
        <v>117</v>
      </c>
    </row>
    <row r="59" spans="1:22" s="1" customFormat="1" ht="45" customHeight="1" thickBot="1" x14ac:dyDescent="0.25">
      <c r="A59" s="190"/>
      <c r="B59" s="191"/>
      <c r="C59" s="42"/>
      <c r="D59" s="42"/>
      <c r="E59" s="28" t="s">
        <v>21</v>
      </c>
      <c r="F59" s="23"/>
      <c r="G59" s="6"/>
      <c r="H59" s="6"/>
      <c r="I59" s="6"/>
      <c r="J59" s="6"/>
      <c r="K59" s="6"/>
      <c r="L59" s="6"/>
      <c r="M59" s="6"/>
      <c r="N59" s="6"/>
      <c r="O59" s="6"/>
      <c r="P59" s="6"/>
      <c r="Q59" s="7"/>
      <c r="R59" s="44"/>
      <c r="S59" s="59"/>
      <c r="T59" s="45"/>
      <c r="U59" s="46"/>
      <c r="V59" s="49"/>
    </row>
    <row r="60" spans="1:22" s="1" customFormat="1" ht="42.75" customHeight="1" x14ac:dyDescent="0.2">
      <c r="A60" s="190"/>
      <c r="B60" s="189">
        <v>26</v>
      </c>
      <c r="C60" s="55" t="s">
        <v>82</v>
      </c>
      <c r="D60" s="55" t="s">
        <v>115</v>
      </c>
      <c r="E60" s="29" t="s">
        <v>20</v>
      </c>
      <c r="F60" s="23"/>
      <c r="G60" s="6"/>
      <c r="H60" s="6"/>
      <c r="I60" s="6"/>
      <c r="J60" s="6"/>
      <c r="K60" s="6"/>
      <c r="L60" s="6"/>
      <c r="M60" s="6">
        <v>1</v>
      </c>
      <c r="N60" s="6"/>
      <c r="O60" s="6"/>
      <c r="P60" s="6"/>
      <c r="Q60" s="7"/>
      <c r="R60" s="43">
        <f t="shared" ref="R60" si="24">IFERROR(IF(COUNT(F60:Q60)&lt;1,0,IF(COUNT(F61:Q61)&gt;=COUNT(F60:Q60),1,(COUNT(F61:Q61)/COUNT(F60:Q60)))),0)</f>
        <v>0</v>
      </c>
      <c r="S60" s="59"/>
      <c r="T60" s="45" t="s">
        <v>90</v>
      </c>
      <c r="U60" s="46" t="s">
        <v>85</v>
      </c>
      <c r="V60" s="47" t="s">
        <v>118</v>
      </c>
    </row>
    <row r="61" spans="1:22" s="1" customFormat="1" ht="45" customHeight="1" thickBot="1" x14ac:dyDescent="0.25">
      <c r="A61" s="190"/>
      <c r="B61" s="191"/>
      <c r="C61" s="55"/>
      <c r="D61" s="55"/>
      <c r="E61" s="28" t="s">
        <v>21</v>
      </c>
      <c r="F61" s="23"/>
      <c r="G61" s="6"/>
      <c r="H61" s="6"/>
      <c r="I61" s="6"/>
      <c r="J61" s="6"/>
      <c r="K61" s="6"/>
      <c r="L61" s="6"/>
      <c r="M61" s="6"/>
      <c r="N61" s="6"/>
      <c r="O61" s="6"/>
      <c r="P61" s="6"/>
      <c r="Q61" s="7"/>
      <c r="R61" s="44"/>
      <c r="S61" s="59"/>
      <c r="T61" s="45"/>
      <c r="U61" s="46"/>
      <c r="V61" s="47"/>
    </row>
    <row r="62" spans="1:22" s="1" customFormat="1" ht="42.75" customHeight="1" x14ac:dyDescent="0.2">
      <c r="A62" s="190"/>
      <c r="B62" s="189">
        <v>27</v>
      </c>
      <c r="C62" s="42" t="s">
        <v>69</v>
      </c>
      <c r="D62" s="48" t="s">
        <v>68</v>
      </c>
      <c r="E62" s="29" t="s">
        <v>20</v>
      </c>
      <c r="F62" s="23"/>
      <c r="G62" s="6"/>
      <c r="H62" s="6"/>
      <c r="I62" s="6"/>
      <c r="J62" s="6"/>
      <c r="K62" s="6"/>
      <c r="L62" s="6"/>
      <c r="M62" s="6"/>
      <c r="N62" s="6">
        <v>1</v>
      </c>
      <c r="O62" s="6"/>
      <c r="P62" s="6"/>
      <c r="Q62" s="7"/>
      <c r="R62" s="43">
        <f t="shared" ref="R62" si="25">IFERROR(IF(COUNT(F62:Q62)&lt;1,0,IF(COUNT(F63:Q63)&gt;=COUNT(F62:Q62),1,(COUNT(F63:Q63)/COUNT(F62:Q62)))),0)</f>
        <v>0</v>
      </c>
      <c r="S62" s="59"/>
      <c r="T62" s="45" t="s">
        <v>72</v>
      </c>
      <c r="U62" s="46" t="s">
        <v>45</v>
      </c>
      <c r="V62" s="47" t="s">
        <v>48</v>
      </c>
    </row>
    <row r="63" spans="1:22" s="1" customFormat="1" ht="45" customHeight="1" thickBot="1" x14ac:dyDescent="0.25">
      <c r="A63" s="190"/>
      <c r="B63" s="191"/>
      <c r="C63" s="42"/>
      <c r="D63" s="48"/>
      <c r="E63" s="28" t="s">
        <v>21</v>
      </c>
      <c r="F63" s="23"/>
      <c r="G63" s="6"/>
      <c r="H63" s="6"/>
      <c r="I63" s="6"/>
      <c r="J63" s="6"/>
      <c r="K63" s="6"/>
      <c r="L63" s="6"/>
      <c r="M63" s="6"/>
      <c r="N63" s="6"/>
      <c r="O63" s="6"/>
      <c r="P63" s="6"/>
      <c r="Q63" s="7"/>
      <c r="R63" s="44"/>
      <c r="S63" s="59"/>
      <c r="T63" s="45"/>
      <c r="U63" s="46"/>
      <c r="V63" s="49"/>
    </row>
    <row r="64" spans="1:22" s="1" customFormat="1" ht="42.75" customHeight="1" x14ac:dyDescent="0.2">
      <c r="A64" s="190"/>
      <c r="B64" s="189">
        <v>28</v>
      </c>
      <c r="C64" s="42" t="s">
        <v>69</v>
      </c>
      <c r="D64" s="48" t="s">
        <v>70</v>
      </c>
      <c r="E64" s="29" t="s">
        <v>20</v>
      </c>
      <c r="F64" s="23"/>
      <c r="G64" s="6"/>
      <c r="H64" s="6"/>
      <c r="I64" s="6"/>
      <c r="J64" s="6"/>
      <c r="K64" s="6"/>
      <c r="L64" s="6"/>
      <c r="M64" s="6"/>
      <c r="N64" s="6">
        <v>1</v>
      </c>
      <c r="O64" s="6"/>
      <c r="P64" s="6"/>
      <c r="Q64" s="7"/>
      <c r="R64" s="43">
        <f t="shared" ref="R64" si="26">IFERROR(IF(COUNT(F64:Q64)&lt;1,0,IF(COUNT(F65:Q65)&gt;=COUNT(F64:Q64),1,(COUNT(F65:Q65)/COUNT(F64:Q64)))),0)</f>
        <v>0</v>
      </c>
      <c r="S64" s="59"/>
      <c r="T64" s="45" t="s">
        <v>72</v>
      </c>
      <c r="U64" s="46" t="s">
        <v>45</v>
      </c>
      <c r="V64" s="47" t="s">
        <v>48</v>
      </c>
    </row>
    <row r="65" spans="1:22" s="1" customFormat="1" ht="45" customHeight="1" thickBot="1" x14ac:dyDescent="0.25">
      <c r="A65" s="190"/>
      <c r="B65" s="191"/>
      <c r="C65" s="42"/>
      <c r="D65" s="48"/>
      <c r="E65" s="28" t="s">
        <v>21</v>
      </c>
      <c r="F65" s="23"/>
      <c r="G65" s="6"/>
      <c r="H65" s="6"/>
      <c r="I65" s="6"/>
      <c r="J65" s="6"/>
      <c r="K65" s="6"/>
      <c r="L65" s="6"/>
      <c r="M65" s="6"/>
      <c r="N65" s="6"/>
      <c r="O65" s="6"/>
      <c r="P65" s="6"/>
      <c r="Q65" s="7"/>
      <c r="R65" s="44"/>
      <c r="S65" s="59"/>
      <c r="T65" s="45"/>
      <c r="U65" s="46"/>
      <c r="V65" s="49"/>
    </row>
    <row r="66" spans="1:22" s="1" customFormat="1" ht="42.75" customHeight="1" x14ac:dyDescent="0.2">
      <c r="A66" s="190"/>
      <c r="B66" s="189">
        <v>29</v>
      </c>
      <c r="C66" s="42" t="s">
        <v>69</v>
      </c>
      <c r="D66" s="48" t="s">
        <v>71</v>
      </c>
      <c r="E66" s="25" t="s">
        <v>20</v>
      </c>
      <c r="F66" s="23"/>
      <c r="G66" s="6"/>
      <c r="H66" s="6"/>
      <c r="I66" s="6"/>
      <c r="J66" s="6"/>
      <c r="K66" s="6"/>
      <c r="L66" s="6"/>
      <c r="M66" s="6"/>
      <c r="N66" s="6">
        <v>1</v>
      </c>
      <c r="O66" s="6"/>
      <c r="P66" s="6"/>
      <c r="Q66" s="7"/>
      <c r="R66" s="43">
        <f t="shared" ref="R66" si="27">IFERROR(IF(COUNT(F66:Q66)&lt;1,0,IF(COUNT(F67:Q67)&gt;=COUNT(F66:Q66),1,(COUNT(F67:Q67)/COUNT(F66:Q66)))),0)</f>
        <v>0</v>
      </c>
      <c r="S66" s="59"/>
      <c r="T66" s="45" t="s">
        <v>72</v>
      </c>
      <c r="U66" s="46" t="s">
        <v>45</v>
      </c>
      <c r="V66" s="47" t="s">
        <v>48</v>
      </c>
    </row>
    <row r="67" spans="1:22" s="1" customFormat="1" ht="45" customHeight="1" thickBot="1" x14ac:dyDescent="0.25">
      <c r="A67" s="190"/>
      <c r="B67" s="191"/>
      <c r="C67" s="42"/>
      <c r="D67" s="48"/>
      <c r="E67" s="24" t="s">
        <v>21</v>
      </c>
      <c r="F67" s="23"/>
      <c r="G67" s="6"/>
      <c r="H67" s="6"/>
      <c r="I67" s="6"/>
      <c r="J67" s="6"/>
      <c r="K67" s="6"/>
      <c r="L67" s="6"/>
      <c r="M67" s="6"/>
      <c r="N67" s="6"/>
      <c r="O67" s="6"/>
      <c r="P67" s="6"/>
      <c r="Q67" s="7"/>
      <c r="R67" s="44"/>
      <c r="S67" s="59"/>
      <c r="T67" s="45"/>
      <c r="U67" s="46"/>
      <c r="V67" s="49"/>
    </row>
    <row r="68" spans="1:22" s="1" customFormat="1" ht="42.75" customHeight="1" x14ac:dyDescent="0.2">
      <c r="A68" s="190"/>
      <c r="B68" s="189">
        <v>30</v>
      </c>
      <c r="C68" s="42" t="s">
        <v>69</v>
      </c>
      <c r="D68" s="48" t="s">
        <v>74</v>
      </c>
      <c r="E68" s="29" t="s">
        <v>20</v>
      </c>
      <c r="F68" s="23"/>
      <c r="G68" s="6"/>
      <c r="H68" s="6"/>
      <c r="I68" s="6"/>
      <c r="J68" s="6"/>
      <c r="K68" s="6"/>
      <c r="L68" s="6"/>
      <c r="M68" s="6"/>
      <c r="N68" s="6">
        <v>1</v>
      </c>
      <c r="O68" s="6"/>
      <c r="P68" s="6"/>
      <c r="Q68" s="7"/>
      <c r="R68" s="43">
        <f t="shared" ref="R68" si="28">IFERROR(IF(COUNT(F68:Q68)&lt;1,0,IF(COUNT(F69:Q69)&gt;=COUNT(F68:Q68),1,(COUNT(F69:Q69)/COUNT(F68:Q68)))),0)</f>
        <v>0</v>
      </c>
      <c r="S68" s="59"/>
      <c r="T68" s="45" t="s">
        <v>73</v>
      </c>
      <c r="U68" s="46" t="s">
        <v>45</v>
      </c>
      <c r="V68" s="47" t="s">
        <v>75</v>
      </c>
    </row>
    <row r="69" spans="1:22" s="1" customFormat="1" ht="45" customHeight="1" thickBot="1" x14ac:dyDescent="0.25">
      <c r="A69" s="190"/>
      <c r="B69" s="191"/>
      <c r="C69" s="42"/>
      <c r="D69" s="48"/>
      <c r="E69" s="28" t="s">
        <v>21</v>
      </c>
      <c r="F69" s="23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  <c r="R69" s="44"/>
      <c r="S69" s="59"/>
      <c r="T69" s="45"/>
      <c r="U69" s="46"/>
      <c r="V69" s="47"/>
    </row>
    <row r="70" spans="1:22" s="1" customFormat="1" ht="42.75" customHeight="1" x14ac:dyDescent="0.2">
      <c r="A70" s="190"/>
      <c r="B70" s="189">
        <v>31</v>
      </c>
      <c r="C70" s="48" t="s">
        <v>78</v>
      </c>
      <c r="D70" s="48" t="s">
        <v>76</v>
      </c>
      <c r="E70" s="29" t="s">
        <v>20</v>
      </c>
      <c r="F70" s="23"/>
      <c r="G70" s="6"/>
      <c r="H70" s="6"/>
      <c r="I70" s="6"/>
      <c r="J70" s="6"/>
      <c r="K70" s="6"/>
      <c r="L70" s="6"/>
      <c r="M70" s="6"/>
      <c r="N70" s="6">
        <v>1</v>
      </c>
      <c r="O70" s="6"/>
      <c r="P70" s="6"/>
      <c r="Q70" s="7"/>
      <c r="R70" s="43">
        <f t="shared" ref="R70" si="29">IFERROR(IF(COUNT(F70:Q70)&lt;1,0,IF(COUNT(F71:Q71)&gt;=COUNT(F70:Q70),1,(COUNT(F71:Q71)/COUNT(F70:Q70)))),0)</f>
        <v>0</v>
      </c>
      <c r="S70" s="59"/>
      <c r="T70" s="45" t="s">
        <v>62</v>
      </c>
      <c r="U70" s="46" t="s">
        <v>77</v>
      </c>
      <c r="V70" s="47" t="s">
        <v>157</v>
      </c>
    </row>
    <row r="71" spans="1:22" s="1" customFormat="1" ht="45" customHeight="1" thickBot="1" x14ac:dyDescent="0.25">
      <c r="A71" s="190"/>
      <c r="B71" s="191"/>
      <c r="C71" s="48"/>
      <c r="D71" s="48"/>
      <c r="E71" s="28" t="s">
        <v>21</v>
      </c>
      <c r="F71" s="23"/>
      <c r="G71" s="6"/>
      <c r="H71" s="6"/>
      <c r="I71" s="6"/>
      <c r="J71" s="6"/>
      <c r="K71" s="6"/>
      <c r="L71" s="6"/>
      <c r="M71" s="6"/>
      <c r="N71" s="6"/>
      <c r="O71" s="6"/>
      <c r="P71" s="6"/>
      <c r="Q71" s="7"/>
      <c r="R71" s="44"/>
      <c r="S71" s="59"/>
      <c r="T71" s="45"/>
      <c r="U71" s="46"/>
      <c r="V71" s="49"/>
    </row>
    <row r="72" spans="1:22" s="1" customFormat="1" ht="42.75" customHeight="1" x14ac:dyDescent="0.2">
      <c r="A72" s="190"/>
      <c r="B72" s="189">
        <v>32</v>
      </c>
      <c r="C72" s="42" t="s">
        <v>69</v>
      </c>
      <c r="D72" s="48" t="s">
        <v>80</v>
      </c>
      <c r="E72" s="29" t="s">
        <v>20</v>
      </c>
      <c r="F72" s="23"/>
      <c r="G72" s="6"/>
      <c r="H72" s="6"/>
      <c r="I72" s="6"/>
      <c r="J72" s="6"/>
      <c r="K72" s="6"/>
      <c r="L72" s="6"/>
      <c r="M72" s="6"/>
      <c r="N72" s="6">
        <v>1</v>
      </c>
      <c r="O72" s="6"/>
      <c r="P72" s="6"/>
      <c r="Q72" s="7"/>
      <c r="R72" s="43">
        <f t="shared" ref="R72" si="30">IFERROR(IF(COUNT(F72:Q72)&lt;1,0,IF(COUNT(F73:Q73)&gt;=COUNT(F72:Q72),1,(COUNT(F73:Q73)/COUNT(F72:Q72)))),0)</f>
        <v>0</v>
      </c>
      <c r="S72" s="59"/>
      <c r="T72" s="45" t="s">
        <v>62</v>
      </c>
      <c r="U72" s="46" t="s">
        <v>77</v>
      </c>
      <c r="V72" s="47" t="s">
        <v>155</v>
      </c>
    </row>
    <row r="73" spans="1:22" s="1" customFormat="1" ht="45" customHeight="1" thickBot="1" x14ac:dyDescent="0.25">
      <c r="A73" s="190"/>
      <c r="B73" s="191"/>
      <c r="C73" s="42"/>
      <c r="D73" s="48"/>
      <c r="E73" s="28" t="s">
        <v>21</v>
      </c>
      <c r="F73" s="23"/>
      <c r="G73" s="6"/>
      <c r="H73" s="6"/>
      <c r="I73" s="6"/>
      <c r="J73" s="6"/>
      <c r="K73" s="6"/>
      <c r="L73" s="6"/>
      <c r="M73" s="6"/>
      <c r="N73" s="6"/>
      <c r="O73" s="6"/>
      <c r="P73" s="6"/>
      <c r="Q73" s="7"/>
      <c r="R73" s="44"/>
      <c r="S73" s="59"/>
      <c r="T73" s="45"/>
      <c r="U73" s="46"/>
      <c r="V73" s="49"/>
    </row>
    <row r="74" spans="1:22" s="1" customFormat="1" ht="42.75" customHeight="1" x14ac:dyDescent="0.2">
      <c r="A74" s="190"/>
      <c r="B74" s="189">
        <v>33</v>
      </c>
      <c r="C74" s="42" t="s">
        <v>69</v>
      </c>
      <c r="D74" s="48" t="s">
        <v>81</v>
      </c>
      <c r="E74" s="29" t="s">
        <v>20</v>
      </c>
      <c r="F74" s="23"/>
      <c r="G74" s="6"/>
      <c r="H74" s="6"/>
      <c r="I74" s="6"/>
      <c r="J74" s="6"/>
      <c r="K74" s="6"/>
      <c r="L74" s="6"/>
      <c r="M74" s="6"/>
      <c r="N74" s="6">
        <v>1</v>
      </c>
      <c r="O74" s="6"/>
      <c r="P74" s="6"/>
      <c r="Q74" s="7"/>
      <c r="R74" s="43">
        <f t="shared" ref="R74" si="31">IFERROR(IF(COUNT(F74:Q74)&lt;1,0,IF(COUNT(F75:Q75)&gt;=COUNT(F74:Q74),1,(COUNT(F75:Q75)/COUNT(F74:Q74)))),0)</f>
        <v>0</v>
      </c>
      <c r="S74" s="59"/>
      <c r="T74" s="38" t="s">
        <v>147</v>
      </c>
      <c r="U74" s="36" t="s">
        <v>143</v>
      </c>
      <c r="V74" s="47" t="s">
        <v>155</v>
      </c>
    </row>
    <row r="75" spans="1:22" s="1" customFormat="1" ht="45" customHeight="1" thickBot="1" x14ac:dyDescent="0.25">
      <c r="A75" s="190"/>
      <c r="B75" s="191"/>
      <c r="C75" s="42"/>
      <c r="D75" s="48"/>
      <c r="E75" s="28" t="s">
        <v>21</v>
      </c>
      <c r="F75" s="23"/>
      <c r="G75" s="6"/>
      <c r="H75" s="6"/>
      <c r="I75" s="6"/>
      <c r="J75" s="6"/>
      <c r="K75" s="6"/>
      <c r="L75" s="6"/>
      <c r="M75" s="6"/>
      <c r="N75" s="6"/>
      <c r="O75" s="6"/>
      <c r="P75" s="6"/>
      <c r="Q75" s="7"/>
      <c r="R75" s="44"/>
      <c r="S75" s="59"/>
      <c r="T75" s="39"/>
      <c r="U75" s="37"/>
      <c r="V75" s="49"/>
    </row>
    <row r="76" spans="1:22" s="1" customFormat="1" ht="42.75" customHeight="1" x14ac:dyDescent="0.2">
      <c r="A76" s="190"/>
      <c r="B76" s="189">
        <v>34</v>
      </c>
      <c r="C76" s="42" t="s">
        <v>69</v>
      </c>
      <c r="D76" s="48" t="s">
        <v>79</v>
      </c>
      <c r="E76" s="29" t="s">
        <v>20</v>
      </c>
      <c r="F76" s="23"/>
      <c r="G76" s="6"/>
      <c r="H76" s="6"/>
      <c r="I76" s="6"/>
      <c r="J76" s="6"/>
      <c r="K76" s="6"/>
      <c r="L76" s="6"/>
      <c r="M76" s="6"/>
      <c r="N76" s="6">
        <v>1</v>
      </c>
      <c r="O76" s="6"/>
      <c r="P76" s="6"/>
      <c r="Q76" s="7"/>
      <c r="R76" s="43">
        <f t="shared" ref="R76" si="32">IFERROR(IF(COUNT(F76:Q76)&lt;1,0,IF(COUNT(F77:Q77)&gt;=COUNT(F76:Q76),1,(COUNT(F77:Q77)/COUNT(F76:Q76)))),0)</f>
        <v>0</v>
      </c>
      <c r="S76" s="59"/>
      <c r="T76" s="38" t="s">
        <v>147</v>
      </c>
      <c r="U76" s="36" t="s">
        <v>143</v>
      </c>
      <c r="V76" s="47" t="s">
        <v>156</v>
      </c>
    </row>
    <row r="77" spans="1:22" s="1" customFormat="1" ht="45" customHeight="1" thickBot="1" x14ac:dyDescent="0.25">
      <c r="A77" s="190"/>
      <c r="B77" s="191"/>
      <c r="C77" s="42"/>
      <c r="D77" s="48"/>
      <c r="E77" s="28" t="s">
        <v>21</v>
      </c>
      <c r="F77" s="23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  <c r="R77" s="44"/>
      <c r="S77" s="59"/>
      <c r="T77" s="39"/>
      <c r="U77" s="37"/>
      <c r="V77" s="49"/>
    </row>
    <row r="78" spans="1:22" s="1" customFormat="1" ht="42.75" customHeight="1" x14ac:dyDescent="0.2">
      <c r="A78" s="190"/>
      <c r="B78" s="189">
        <v>35</v>
      </c>
      <c r="C78" s="42" t="s">
        <v>128</v>
      </c>
      <c r="D78" s="42" t="s">
        <v>130</v>
      </c>
      <c r="E78" s="29" t="s">
        <v>20</v>
      </c>
      <c r="F78" s="23"/>
      <c r="G78" s="6"/>
      <c r="H78" s="6"/>
      <c r="I78" s="6"/>
      <c r="J78" s="6"/>
      <c r="K78" s="6"/>
      <c r="L78" s="6"/>
      <c r="M78" s="6"/>
      <c r="N78" s="6"/>
      <c r="O78" s="6">
        <v>1</v>
      </c>
      <c r="P78" s="6"/>
      <c r="Q78" s="7"/>
      <c r="R78" s="43">
        <f t="shared" ref="R78" si="33">IFERROR(IF(COUNT(F78:Q78)&lt;1,0,IF(COUNT(F79:Q79)&gt;=COUNT(F78:Q78),1,(COUNT(F79:Q79)/COUNT(F78:Q78)))),0)</f>
        <v>0</v>
      </c>
      <c r="S78" s="59"/>
      <c r="T78" s="45" t="s">
        <v>126</v>
      </c>
      <c r="U78" s="46" t="s">
        <v>127</v>
      </c>
      <c r="V78" s="47" t="s">
        <v>154</v>
      </c>
    </row>
    <row r="79" spans="1:22" s="1" customFormat="1" ht="45" customHeight="1" thickBot="1" x14ac:dyDescent="0.25">
      <c r="A79" s="190"/>
      <c r="B79" s="191"/>
      <c r="C79" s="42"/>
      <c r="D79" s="42"/>
      <c r="E79" s="28" t="s">
        <v>21</v>
      </c>
      <c r="F79" s="23"/>
      <c r="G79" s="6"/>
      <c r="H79" s="6"/>
      <c r="I79" s="6"/>
      <c r="J79" s="6"/>
      <c r="K79" s="6"/>
      <c r="L79" s="6"/>
      <c r="M79" s="6"/>
      <c r="N79" s="6"/>
      <c r="O79" s="6"/>
      <c r="P79" s="6"/>
      <c r="Q79" s="7"/>
      <c r="R79" s="44"/>
      <c r="S79" s="59"/>
      <c r="T79" s="45"/>
      <c r="U79" s="46"/>
      <c r="V79" s="47"/>
    </row>
    <row r="80" spans="1:22" s="1" customFormat="1" ht="48.75" customHeight="1" x14ac:dyDescent="0.2">
      <c r="A80" s="190"/>
      <c r="B80" s="189">
        <v>36</v>
      </c>
      <c r="C80" s="42" t="s">
        <v>167</v>
      </c>
      <c r="D80" s="42" t="s">
        <v>131</v>
      </c>
      <c r="E80" s="28"/>
      <c r="F80" s="23"/>
      <c r="G80" s="6"/>
      <c r="H80" s="6"/>
      <c r="I80" s="6"/>
      <c r="J80" s="6"/>
      <c r="K80" s="6"/>
      <c r="L80" s="6"/>
      <c r="M80" s="6"/>
      <c r="N80" s="6"/>
      <c r="O80" s="6">
        <v>1</v>
      </c>
      <c r="P80" s="6"/>
      <c r="Q80" s="7"/>
      <c r="R80" s="43">
        <f t="shared" ref="R80" si="34">IFERROR(IF(COUNT(F80:Q80)&lt;1,0,IF(COUNT(F81:Q81)&gt;=COUNT(F80:Q80),1,(COUNT(F81:Q81)/COUNT(F80:Q80)))),0)</f>
        <v>0</v>
      </c>
      <c r="S80" s="59"/>
      <c r="T80" s="38" t="s">
        <v>147</v>
      </c>
      <c r="U80" s="36" t="s">
        <v>143</v>
      </c>
      <c r="V80" s="47" t="s">
        <v>132</v>
      </c>
    </row>
    <row r="81" spans="1:22" s="1" customFormat="1" ht="54" customHeight="1" thickBot="1" x14ac:dyDescent="0.25">
      <c r="A81" s="190"/>
      <c r="B81" s="191"/>
      <c r="C81" s="42"/>
      <c r="D81" s="42"/>
      <c r="E81" s="28"/>
      <c r="F81" s="23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  <c r="R81" s="44"/>
      <c r="S81" s="59"/>
      <c r="T81" s="39"/>
      <c r="U81" s="37"/>
      <c r="V81" s="49"/>
    </row>
    <row r="82" spans="1:22" s="1" customFormat="1" ht="49.5" customHeight="1" x14ac:dyDescent="0.2">
      <c r="A82" s="190"/>
      <c r="B82" s="189">
        <v>37</v>
      </c>
      <c r="C82" s="42" t="s">
        <v>166</v>
      </c>
      <c r="D82" s="42" t="s">
        <v>129</v>
      </c>
      <c r="E82" s="29" t="s">
        <v>20</v>
      </c>
      <c r="F82" s="23"/>
      <c r="G82" s="6"/>
      <c r="H82" s="6"/>
      <c r="I82" s="6"/>
      <c r="J82" s="6"/>
      <c r="K82" s="6"/>
      <c r="L82" s="6"/>
      <c r="M82" s="6"/>
      <c r="N82" s="6"/>
      <c r="O82" s="6">
        <v>1</v>
      </c>
      <c r="P82" s="6"/>
      <c r="Q82" s="7"/>
      <c r="R82" s="43">
        <f t="shared" ref="R82" si="35">IFERROR(IF(COUNT(F82:Q82)&lt;1,0,IF(COUNT(F83:Q83)&gt;=COUNT(F82:Q82),1,(COUNT(F83:Q83)/COUNT(F82:Q82)))),0)</f>
        <v>0</v>
      </c>
      <c r="S82" s="59"/>
      <c r="T82" s="45" t="s">
        <v>153</v>
      </c>
      <c r="U82" s="36" t="s">
        <v>143</v>
      </c>
      <c r="V82" s="47" t="s">
        <v>134</v>
      </c>
    </row>
    <row r="83" spans="1:22" s="1" customFormat="1" ht="51" customHeight="1" thickBot="1" x14ac:dyDescent="0.25">
      <c r="A83" s="190"/>
      <c r="B83" s="191"/>
      <c r="C83" s="42"/>
      <c r="D83" s="42"/>
      <c r="E83" s="28" t="s">
        <v>21</v>
      </c>
      <c r="F83" s="23"/>
      <c r="G83" s="6"/>
      <c r="H83" s="6"/>
      <c r="I83" s="6"/>
      <c r="J83" s="6"/>
      <c r="K83" s="6"/>
      <c r="L83" s="6"/>
      <c r="M83" s="6"/>
      <c r="N83" s="6"/>
      <c r="O83" s="6"/>
      <c r="P83" s="6"/>
      <c r="Q83" s="7"/>
      <c r="R83" s="44"/>
      <c r="S83" s="59"/>
      <c r="T83" s="45"/>
      <c r="U83" s="37"/>
      <c r="V83" s="47"/>
    </row>
    <row r="84" spans="1:22" s="1" customFormat="1" ht="53.25" customHeight="1" x14ac:dyDescent="0.2">
      <c r="A84" s="190"/>
      <c r="B84" s="189">
        <v>38</v>
      </c>
      <c r="C84" s="42" t="s">
        <v>165</v>
      </c>
      <c r="D84" s="42" t="s">
        <v>133</v>
      </c>
      <c r="E84" s="29" t="s">
        <v>20</v>
      </c>
      <c r="F84" s="23"/>
      <c r="G84" s="6"/>
      <c r="H84" s="6"/>
      <c r="I84" s="6"/>
      <c r="J84" s="6"/>
      <c r="K84" s="6"/>
      <c r="L84" s="6"/>
      <c r="M84" s="6"/>
      <c r="N84" s="6"/>
      <c r="O84" s="6">
        <v>1</v>
      </c>
      <c r="P84" s="6"/>
      <c r="Q84" s="7"/>
      <c r="R84" s="43">
        <f t="shared" ref="R84" si="36">IFERROR(IF(COUNT(F84:Q84)&lt;1,0,IF(COUNT(F85:Q85)&gt;=COUNT(F84:Q84),1,(COUNT(F85:Q85)/COUNT(F84:Q84)))),0)</f>
        <v>0</v>
      </c>
      <c r="S84" s="59"/>
      <c r="T84" s="38" t="s">
        <v>147</v>
      </c>
      <c r="U84" s="36" t="s">
        <v>143</v>
      </c>
      <c r="V84" s="52" t="s">
        <v>151</v>
      </c>
    </row>
    <row r="85" spans="1:22" s="1" customFormat="1" ht="51.75" customHeight="1" thickBot="1" x14ac:dyDescent="0.25">
      <c r="A85" s="190"/>
      <c r="B85" s="191"/>
      <c r="C85" s="42"/>
      <c r="D85" s="42"/>
      <c r="E85" s="28" t="s">
        <v>21</v>
      </c>
      <c r="F85" s="23"/>
      <c r="G85" s="6"/>
      <c r="H85" s="6"/>
      <c r="I85" s="6"/>
      <c r="J85" s="6"/>
      <c r="K85" s="6"/>
      <c r="L85" s="6"/>
      <c r="M85" s="6"/>
      <c r="N85" s="6"/>
      <c r="O85" s="6"/>
      <c r="P85" s="6"/>
      <c r="Q85" s="7"/>
      <c r="R85" s="44"/>
      <c r="S85" s="59"/>
      <c r="T85" s="39"/>
      <c r="U85" s="37"/>
      <c r="V85" s="53"/>
    </row>
    <row r="86" spans="1:22" s="1" customFormat="1" ht="49.5" customHeight="1" x14ac:dyDescent="0.2">
      <c r="A86" s="190"/>
      <c r="B86" s="189">
        <v>39</v>
      </c>
      <c r="C86" s="42" t="s">
        <v>164</v>
      </c>
      <c r="D86" s="42" t="s">
        <v>135</v>
      </c>
      <c r="E86" s="29" t="s">
        <v>20</v>
      </c>
      <c r="F86" s="23"/>
      <c r="G86" s="6"/>
      <c r="H86" s="6"/>
      <c r="I86" s="6"/>
      <c r="J86" s="6"/>
      <c r="K86" s="6"/>
      <c r="L86" s="6"/>
      <c r="M86" s="6"/>
      <c r="N86" s="6"/>
      <c r="O86" s="6">
        <v>1</v>
      </c>
      <c r="P86" s="6"/>
      <c r="Q86" s="7"/>
      <c r="R86" s="43">
        <f t="shared" ref="R86" si="37">IFERROR(IF(COUNT(F86:Q86)&lt;1,0,IF(COUNT(F87:Q87)&gt;=COUNT(F86:Q86),1,(COUNT(F87:Q87)/COUNT(F86:Q86)))),0)</f>
        <v>0</v>
      </c>
      <c r="S86" s="59"/>
      <c r="T86" s="38" t="s">
        <v>147</v>
      </c>
      <c r="U86" s="36" t="s">
        <v>143</v>
      </c>
      <c r="V86" s="52" t="s">
        <v>150</v>
      </c>
    </row>
    <row r="87" spans="1:22" s="1" customFormat="1" ht="51" customHeight="1" thickBot="1" x14ac:dyDescent="0.25">
      <c r="A87" s="190"/>
      <c r="B87" s="191"/>
      <c r="C87" s="42"/>
      <c r="D87" s="42"/>
      <c r="E87" s="28" t="s">
        <v>21</v>
      </c>
      <c r="F87" s="23"/>
      <c r="G87" s="6"/>
      <c r="H87" s="6"/>
      <c r="I87" s="6"/>
      <c r="J87" s="6"/>
      <c r="K87" s="6"/>
      <c r="L87" s="6"/>
      <c r="M87" s="6"/>
      <c r="N87" s="6"/>
      <c r="O87" s="6"/>
      <c r="P87" s="6"/>
      <c r="Q87" s="7"/>
      <c r="R87" s="44"/>
      <c r="S87" s="59"/>
      <c r="T87" s="39"/>
      <c r="U87" s="37"/>
      <c r="V87" s="53"/>
    </row>
    <row r="88" spans="1:22" s="1" customFormat="1" ht="55.5" customHeight="1" x14ac:dyDescent="0.2">
      <c r="A88" s="190"/>
      <c r="B88" s="189">
        <v>40</v>
      </c>
      <c r="C88" s="42" t="s">
        <v>163</v>
      </c>
      <c r="D88" s="42" t="s">
        <v>136</v>
      </c>
      <c r="E88" s="29" t="s">
        <v>20</v>
      </c>
      <c r="F88" s="23"/>
      <c r="G88" s="6"/>
      <c r="H88" s="6"/>
      <c r="I88" s="6"/>
      <c r="J88" s="6"/>
      <c r="K88" s="6"/>
      <c r="L88" s="6"/>
      <c r="M88" s="6"/>
      <c r="N88" s="6"/>
      <c r="O88" s="6">
        <v>1</v>
      </c>
      <c r="P88" s="6"/>
      <c r="Q88" s="7"/>
      <c r="R88" s="43">
        <f t="shared" ref="R88" si="38">IFERROR(IF(COUNT(F88:Q88)&lt;1,0,IF(COUNT(F89:Q89)&gt;=COUNT(F88:Q88),1,(COUNT(F89:Q89)/COUNT(F88:Q88)))),0)</f>
        <v>0</v>
      </c>
      <c r="S88" s="59"/>
      <c r="T88" s="45" t="s">
        <v>117</v>
      </c>
      <c r="U88" s="36" t="s">
        <v>143</v>
      </c>
      <c r="V88" s="54" t="s">
        <v>149</v>
      </c>
    </row>
    <row r="89" spans="1:22" s="1" customFormat="1" ht="54.75" customHeight="1" thickBot="1" x14ac:dyDescent="0.25">
      <c r="A89" s="190"/>
      <c r="B89" s="191"/>
      <c r="C89" s="42"/>
      <c r="D89" s="42"/>
      <c r="E89" s="28" t="s">
        <v>21</v>
      </c>
      <c r="F89" s="23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  <c r="R89" s="44"/>
      <c r="S89" s="59"/>
      <c r="T89" s="45"/>
      <c r="U89" s="37"/>
      <c r="V89" s="47"/>
    </row>
    <row r="90" spans="1:22" s="1" customFormat="1" ht="57.75" customHeight="1" x14ac:dyDescent="0.2">
      <c r="A90" s="190"/>
      <c r="B90" s="189">
        <v>41</v>
      </c>
      <c r="C90" s="42" t="s">
        <v>160</v>
      </c>
      <c r="D90" s="42" t="s">
        <v>137</v>
      </c>
      <c r="E90" s="29" t="s">
        <v>20</v>
      </c>
      <c r="F90" s="23"/>
      <c r="G90" s="6"/>
      <c r="H90" s="6"/>
      <c r="I90" s="6"/>
      <c r="J90" s="6"/>
      <c r="K90" s="6"/>
      <c r="L90" s="6"/>
      <c r="M90" s="6"/>
      <c r="N90" s="6"/>
      <c r="O90" s="6"/>
      <c r="P90" s="6">
        <v>1</v>
      </c>
      <c r="Q90" s="7"/>
      <c r="R90" s="43">
        <f t="shared" ref="R90" si="39">IFERROR(IF(COUNT(F90:Q90)&lt;1,0,IF(COUNT(F91:Q91)&gt;=COUNT(F90:Q90),1,(COUNT(F91:Q91)/COUNT(F90:Q90)))),0)</f>
        <v>0</v>
      </c>
      <c r="S90" s="59"/>
      <c r="T90" s="38" t="s">
        <v>147</v>
      </c>
      <c r="U90" s="36" t="s">
        <v>143</v>
      </c>
      <c r="V90" s="52" t="s">
        <v>148</v>
      </c>
    </row>
    <row r="91" spans="1:22" s="1" customFormat="1" ht="52.5" customHeight="1" thickBot="1" x14ac:dyDescent="0.25">
      <c r="A91" s="190"/>
      <c r="B91" s="191"/>
      <c r="C91" s="42"/>
      <c r="D91" s="42"/>
      <c r="E91" s="28" t="s">
        <v>21</v>
      </c>
      <c r="F91" s="23"/>
      <c r="G91" s="6"/>
      <c r="H91" s="6"/>
      <c r="I91" s="6"/>
      <c r="J91" s="6"/>
      <c r="K91" s="6"/>
      <c r="L91" s="6"/>
      <c r="M91" s="6"/>
      <c r="N91" s="6"/>
      <c r="O91" s="6"/>
      <c r="P91" s="6"/>
      <c r="Q91" s="7"/>
      <c r="R91" s="44"/>
      <c r="S91" s="59"/>
      <c r="T91" s="39"/>
      <c r="U91" s="37"/>
      <c r="V91" s="53"/>
    </row>
    <row r="92" spans="1:22" s="1" customFormat="1" ht="50.25" customHeight="1" x14ac:dyDescent="0.2">
      <c r="A92" s="190"/>
      <c r="B92" s="189">
        <v>42</v>
      </c>
      <c r="C92" s="50" t="s">
        <v>161</v>
      </c>
      <c r="D92" s="50" t="s">
        <v>138</v>
      </c>
      <c r="E92" s="29" t="s">
        <v>20</v>
      </c>
      <c r="F92" s="23"/>
      <c r="G92" s="6"/>
      <c r="H92" s="6"/>
      <c r="I92" s="6"/>
      <c r="J92" s="6"/>
      <c r="K92" s="6"/>
      <c r="L92" s="6"/>
      <c r="M92" s="6"/>
      <c r="N92" s="6"/>
      <c r="O92" s="6"/>
      <c r="P92" s="6">
        <v>1</v>
      </c>
      <c r="Q92" s="7"/>
      <c r="R92" s="43">
        <f t="shared" ref="R92" si="40">IFERROR(IF(COUNT(F92:Q92)&lt;1,0,IF(COUNT(F93:Q93)&gt;=COUNT(F92:Q92),1,(COUNT(F93:Q93)/COUNT(F92:Q92)))),0)</f>
        <v>0</v>
      </c>
      <c r="S92" s="59"/>
      <c r="T92" s="38" t="s">
        <v>147</v>
      </c>
      <c r="U92" s="36" t="s">
        <v>143</v>
      </c>
      <c r="V92" s="52" t="s">
        <v>148</v>
      </c>
    </row>
    <row r="93" spans="1:22" s="1" customFormat="1" ht="54" customHeight="1" thickBot="1" x14ac:dyDescent="0.25">
      <c r="A93" s="190"/>
      <c r="B93" s="191"/>
      <c r="C93" s="51"/>
      <c r="D93" s="51"/>
      <c r="E93" s="28" t="s">
        <v>21</v>
      </c>
      <c r="F93" s="23"/>
      <c r="G93" s="6"/>
      <c r="H93" s="6"/>
      <c r="I93" s="6"/>
      <c r="J93" s="6"/>
      <c r="K93" s="6"/>
      <c r="L93" s="6"/>
      <c r="M93" s="6"/>
      <c r="N93" s="6"/>
      <c r="O93" s="6"/>
      <c r="P93" s="6"/>
      <c r="Q93" s="7"/>
      <c r="R93" s="44"/>
      <c r="S93" s="59"/>
      <c r="T93" s="39"/>
      <c r="U93" s="37"/>
      <c r="V93" s="53"/>
    </row>
    <row r="94" spans="1:22" s="1" customFormat="1" ht="51.75" customHeight="1" x14ac:dyDescent="0.2">
      <c r="A94" s="190"/>
      <c r="B94" s="189">
        <v>43</v>
      </c>
      <c r="C94" s="42" t="s">
        <v>162</v>
      </c>
      <c r="D94" s="42" t="s">
        <v>139</v>
      </c>
      <c r="E94" s="29" t="s">
        <v>20</v>
      </c>
      <c r="F94" s="23"/>
      <c r="G94" s="6"/>
      <c r="H94" s="6"/>
      <c r="I94" s="6"/>
      <c r="J94" s="6"/>
      <c r="K94" s="6"/>
      <c r="L94" s="6"/>
      <c r="M94" s="6"/>
      <c r="N94" s="6"/>
      <c r="O94" s="6"/>
      <c r="P94" s="6">
        <v>1</v>
      </c>
      <c r="Q94" s="7"/>
      <c r="R94" s="43">
        <f t="shared" ref="R94" si="41">IFERROR(IF(COUNT(F94:Q94)&lt;1,0,IF(COUNT(F95:Q95)&gt;=COUNT(F94:Q94),1,(COUNT(F95:Q95)/COUNT(F94:Q94)))),0)</f>
        <v>0</v>
      </c>
      <c r="S94" s="59"/>
      <c r="T94" s="45" t="s">
        <v>146</v>
      </c>
      <c r="U94" s="46" t="s">
        <v>143</v>
      </c>
      <c r="V94" s="54" t="s">
        <v>145</v>
      </c>
    </row>
    <row r="95" spans="1:22" s="1" customFormat="1" ht="57.75" customHeight="1" thickBot="1" x14ac:dyDescent="0.25">
      <c r="A95" s="190"/>
      <c r="B95" s="191"/>
      <c r="C95" s="42"/>
      <c r="D95" s="42"/>
      <c r="E95" s="28" t="s">
        <v>21</v>
      </c>
      <c r="F95" s="23"/>
      <c r="G95" s="6"/>
      <c r="H95" s="6"/>
      <c r="I95" s="6"/>
      <c r="J95" s="6"/>
      <c r="K95" s="6"/>
      <c r="L95" s="6"/>
      <c r="M95" s="6"/>
      <c r="N95" s="6"/>
      <c r="O95" s="6"/>
      <c r="P95" s="6"/>
      <c r="Q95" s="7"/>
      <c r="R95" s="44"/>
      <c r="S95" s="59"/>
      <c r="T95" s="45"/>
      <c r="U95" s="46"/>
      <c r="V95" s="47"/>
    </row>
    <row r="96" spans="1:22" s="1" customFormat="1" ht="46.5" customHeight="1" x14ac:dyDescent="0.2">
      <c r="A96" s="190"/>
      <c r="B96" s="189">
        <v>44</v>
      </c>
      <c r="C96" s="42" t="s">
        <v>168</v>
      </c>
      <c r="D96" s="42" t="s">
        <v>140</v>
      </c>
      <c r="E96" s="29" t="s">
        <v>20</v>
      </c>
      <c r="F96" s="23"/>
      <c r="G96" s="6"/>
      <c r="H96" s="6"/>
      <c r="I96" s="6"/>
      <c r="J96" s="6"/>
      <c r="K96" s="6"/>
      <c r="L96" s="6"/>
      <c r="M96" s="6"/>
      <c r="N96" s="6"/>
      <c r="O96" s="6"/>
      <c r="P96" s="6">
        <v>1</v>
      </c>
      <c r="Q96" s="7"/>
      <c r="R96" s="43">
        <f t="shared" ref="R96" si="42">IFERROR(IF(COUNT(F96:Q96)&lt;1,0,IF(COUNT(F97:Q97)&gt;=COUNT(F96:Q96),1,(COUNT(F97:Q97)/COUNT(F96:Q96)))),0)</f>
        <v>0</v>
      </c>
      <c r="S96" s="59"/>
      <c r="T96" s="45" t="s">
        <v>147</v>
      </c>
      <c r="U96" s="46" t="s">
        <v>143</v>
      </c>
      <c r="V96" s="47" t="s">
        <v>142</v>
      </c>
    </row>
    <row r="97" spans="1:22" s="1" customFormat="1" ht="54" customHeight="1" thickBot="1" x14ac:dyDescent="0.25">
      <c r="A97" s="190"/>
      <c r="B97" s="191"/>
      <c r="C97" s="42"/>
      <c r="D97" s="42"/>
      <c r="E97" s="28" t="s">
        <v>21</v>
      </c>
      <c r="F97" s="23"/>
      <c r="G97" s="6"/>
      <c r="H97" s="6"/>
      <c r="I97" s="6"/>
      <c r="J97" s="6"/>
      <c r="K97" s="6"/>
      <c r="L97" s="6"/>
      <c r="M97" s="6"/>
      <c r="N97" s="6"/>
      <c r="O97" s="6"/>
      <c r="P97" s="6"/>
      <c r="Q97" s="7"/>
      <c r="R97" s="44"/>
      <c r="S97" s="59"/>
      <c r="T97" s="45"/>
      <c r="U97" s="46"/>
      <c r="V97" s="47"/>
    </row>
    <row r="98" spans="1:22" s="1" customFormat="1" ht="47.25" customHeight="1" x14ac:dyDescent="0.2">
      <c r="A98" s="190"/>
      <c r="B98" s="189">
        <v>45</v>
      </c>
      <c r="C98" s="42" t="s">
        <v>169</v>
      </c>
      <c r="D98" s="42" t="s">
        <v>141</v>
      </c>
      <c r="E98" s="29" t="s">
        <v>20</v>
      </c>
      <c r="F98" s="23"/>
      <c r="G98" s="6"/>
      <c r="H98" s="6"/>
      <c r="I98" s="6"/>
      <c r="J98" s="6"/>
      <c r="K98" s="6"/>
      <c r="L98" s="6"/>
      <c r="M98" s="6"/>
      <c r="N98" s="6"/>
      <c r="O98" s="6"/>
      <c r="P98" s="6">
        <v>1</v>
      </c>
      <c r="Q98" s="7"/>
      <c r="R98" s="43">
        <f t="shared" ref="R98" si="43">IFERROR(IF(COUNT(F98:Q98)&lt;1,0,IF(COUNT(F99:Q99)&gt;=COUNT(F98:Q98),1,(COUNT(F99:Q99)/COUNT(F98:Q98)))),0)</f>
        <v>0</v>
      </c>
      <c r="S98" s="59"/>
      <c r="T98" s="45" t="s">
        <v>144</v>
      </c>
      <c r="U98" s="46" t="s">
        <v>143</v>
      </c>
      <c r="V98" s="47" t="s">
        <v>152</v>
      </c>
    </row>
    <row r="99" spans="1:22" s="1" customFormat="1" ht="54" customHeight="1" thickBot="1" x14ac:dyDescent="0.25">
      <c r="A99" s="190"/>
      <c r="B99" s="191"/>
      <c r="C99" s="42"/>
      <c r="D99" s="42"/>
      <c r="E99" s="28" t="s">
        <v>21</v>
      </c>
      <c r="F99" s="23"/>
      <c r="G99" s="6"/>
      <c r="H99" s="6"/>
      <c r="I99" s="6"/>
      <c r="J99" s="6"/>
      <c r="K99" s="6"/>
      <c r="L99" s="6"/>
      <c r="M99" s="6"/>
      <c r="N99" s="6"/>
      <c r="O99" s="6"/>
      <c r="P99" s="6"/>
      <c r="Q99" s="7"/>
      <c r="R99" s="44"/>
      <c r="S99" s="59"/>
      <c r="T99" s="45"/>
      <c r="U99" s="46"/>
      <c r="V99" s="47"/>
    </row>
    <row r="100" spans="1:22" s="1" customFormat="1" ht="47.25" customHeight="1" x14ac:dyDescent="0.2">
      <c r="A100" s="190"/>
      <c r="B100" s="189">
        <v>46</v>
      </c>
      <c r="C100" s="42" t="s">
        <v>170</v>
      </c>
      <c r="D100" s="42" t="s">
        <v>158</v>
      </c>
      <c r="E100" s="29" t="s">
        <v>20</v>
      </c>
      <c r="F100" s="23"/>
      <c r="G100" s="6"/>
      <c r="H100" s="6"/>
      <c r="I100" s="6"/>
      <c r="J100" s="6"/>
      <c r="K100" s="6"/>
      <c r="L100" s="6"/>
      <c r="M100" s="6"/>
      <c r="N100" s="6"/>
      <c r="O100" s="6"/>
      <c r="P100" s="6">
        <v>1</v>
      </c>
      <c r="Q100" s="7"/>
      <c r="R100" s="40">
        <f t="shared" ref="R100" si="44">IFERROR(IF(COUNT(F100:Q100)&lt;1,0,IF(COUNT(F101:Q101)&gt;=COUNT(F100:Q100),1,(COUNT(F101:Q101)/COUNT(F100:Q100)))),0)</f>
        <v>0</v>
      </c>
      <c r="S100" s="59"/>
      <c r="T100" s="38" t="s">
        <v>144</v>
      </c>
      <c r="U100" s="36" t="s">
        <v>143</v>
      </c>
      <c r="V100" s="47" t="s">
        <v>159</v>
      </c>
    </row>
    <row r="101" spans="1:22" s="1" customFormat="1" ht="54" customHeight="1" thickBot="1" x14ac:dyDescent="0.25">
      <c r="A101" s="190"/>
      <c r="B101" s="191"/>
      <c r="C101" s="42"/>
      <c r="D101" s="42"/>
      <c r="E101" s="28" t="s">
        <v>21</v>
      </c>
      <c r="F101" s="2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7"/>
      <c r="R101" s="41"/>
      <c r="S101" s="59"/>
      <c r="T101" s="39"/>
      <c r="U101" s="37"/>
      <c r="V101" s="47"/>
    </row>
    <row r="102" spans="1:22" s="1" customFormat="1" ht="61.5" customHeight="1" x14ac:dyDescent="0.2">
      <c r="A102" s="190"/>
      <c r="B102" s="189">
        <v>47</v>
      </c>
      <c r="C102" s="42" t="s">
        <v>173</v>
      </c>
      <c r="D102" s="42" t="s">
        <v>171</v>
      </c>
      <c r="E102" s="29" t="s">
        <v>20</v>
      </c>
      <c r="F102" s="23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>
        <v>1</v>
      </c>
      <c r="R102" s="43">
        <f t="shared" ref="R102" si="45">IFERROR(IF(COUNT(F102:Q102)&lt;1,0,IF(COUNT(F103:Q103)&gt;=COUNT(F102:Q102),1,(COUNT(F103:Q103)/COUNT(F102:Q102)))),0)</f>
        <v>0</v>
      </c>
      <c r="S102" s="59"/>
      <c r="T102" s="45" t="s">
        <v>144</v>
      </c>
      <c r="U102" s="46" t="s">
        <v>143</v>
      </c>
      <c r="V102" s="47" t="s">
        <v>172</v>
      </c>
    </row>
    <row r="103" spans="1:22" s="1" customFormat="1" ht="63" customHeight="1" thickBot="1" x14ac:dyDescent="0.25">
      <c r="A103" s="190"/>
      <c r="B103" s="191"/>
      <c r="C103" s="42"/>
      <c r="D103" s="42"/>
      <c r="E103" s="28" t="s">
        <v>21</v>
      </c>
      <c r="F103" s="23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7"/>
      <c r="R103" s="44"/>
      <c r="S103" s="59"/>
      <c r="T103" s="45"/>
      <c r="U103" s="46"/>
      <c r="V103" s="47"/>
    </row>
    <row r="104" spans="1:22" s="1" customFormat="1" ht="24" customHeight="1" thickBot="1" x14ac:dyDescent="0.25">
      <c r="A104" s="192" t="s">
        <v>18</v>
      </c>
      <c r="B104" s="193"/>
      <c r="C104" s="194"/>
      <c r="D104" s="194"/>
      <c r="E104" s="193"/>
      <c r="F104" s="16">
        <f t="shared" ref="F104:Q104" si="46">SUMIF($E$10:$E$103,"P*",F10:F103)</f>
        <v>0</v>
      </c>
      <c r="G104" s="16">
        <f t="shared" si="46"/>
        <v>3</v>
      </c>
      <c r="H104" s="16">
        <f t="shared" si="46"/>
        <v>1</v>
      </c>
      <c r="I104" s="16">
        <f t="shared" si="46"/>
        <v>5</v>
      </c>
      <c r="J104" s="16">
        <f t="shared" si="46"/>
        <v>7</v>
      </c>
      <c r="K104" s="16">
        <f t="shared" si="46"/>
        <v>3</v>
      </c>
      <c r="L104" s="16">
        <f t="shared" si="46"/>
        <v>4</v>
      </c>
      <c r="M104" s="16">
        <f t="shared" si="46"/>
        <v>3</v>
      </c>
      <c r="N104" s="14">
        <f t="shared" si="46"/>
        <v>13</v>
      </c>
      <c r="O104" s="16">
        <f t="shared" si="46"/>
        <v>6</v>
      </c>
      <c r="P104" s="14">
        <f t="shared" si="46"/>
        <v>6</v>
      </c>
      <c r="Q104" s="16">
        <f t="shared" si="46"/>
        <v>1</v>
      </c>
      <c r="R104" s="141">
        <f>SUM(F104:Q104)</f>
        <v>52</v>
      </c>
      <c r="S104" s="142"/>
      <c r="T104" s="145"/>
      <c r="U104" s="146"/>
      <c r="V104" s="146"/>
    </row>
    <row r="105" spans="1:22" s="1" customFormat="1" ht="24" customHeight="1" thickBot="1" x14ac:dyDescent="0.25">
      <c r="A105" s="195" t="s">
        <v>19</v>
      </c>
      <c r="B105" s="194"/>
      <c r="C105" s="194"/>
      <c r="D105" s="194"/>
      <c r="E105" s="194"/>
      <c r="F105" s="18">
        <f t="shared" ref="F105:Q105" si="47">SUMIF($E$10:$E$103,"E*",F10:F103)</f>
        <v>0</v>
      </c>
      <c r="G105" s="15">
        <f t="shared" si="47"/>
        <v>0</v>
      </c>
      <c r="H105" s="18">
        <f t="shared" si="47"/>
        <v>0</v>
      </c>
      <c r="I105" s="17">
        <f t="shared" si="47"/>
        <v>0</v>
      </c>
      <c r="J105" s="19">
        <f t="shared" si="47"/>
        <v>0</v>
      </c>
      <c r="K105" s="18">
        <f t="shared" si="47"/>
        <v>0</v>
      </c>
      <c r="L105" s="18">
        <f t="shared" si="47"/>
        <v>0</v>
      </c>
      <c r="M105" s="18">
        <f t="shared" si="47"/>
        <v>0</v>
      </c>
      <c r="N105" s="15">
        <f t="shared" si="47"/>
        <v>0</v>
      </c>
      <c r="O105" s="18">
        <f t="shared" si="47"/>
        <v>0</v>
      </c>
      <c r="P105" s="15">
        <f t="shared" si="47"/>
        <v>0</v>
      </c>
      <c r="Q105" s="18">
        <f t="shared" si="47"/>
        <v>0</v>
      </c>
      <c r="R105" s="143">
        <f>SUM(F105:Q105)</f>
        <v>0</v>
      </c>
      <c r="S105" s="144"/>
      <c r="T105" s="147"/>
      <c r="U105" s="148"/>
      <c r="V105" s="148"/>
    </row>
    <row r="106" spans="1:22" s="1" customFormat="1" ht="20.25" customHeight="1" thickBot="1" x14ac:dyDescent="0.25">
      <c r="A106" s="196"/>
      <c r="B106" s="197"/>
      <c r="C106" s="197"/>
      <c r="D106" s="197"/>
      <c r="E106" s="197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7"/>
      <c r="U106" s="197"/>
      <c r="V106" s="199"/>
    </row>
    <row r="107" spans="1:22" ht="19.5" customHeight="1" thickBot="1" x14ac:dyDescent="0.25">
      <c r="A107" s="131" t="s">
        <v>37</v>
      </c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3"/>
      <c r="T107" s="123" t="s">
        <v>39</v>
      </c>
      <c r="U107" s="124"/>
      <c r="V107" s="125"/>
    </row>
    <row r="108" spans="1:22" ht="43.5" customHeight="1" thickBot="1" x14ac:dyDescent="0.25">
      <c r="A108" s="149" t="s">
        <v>38</v>
      </c>
      <c r="B108" s="150"/>
      <c r="C108" s="151"/>
      <c r="D108" s="140" t="s">
        <v>22</v>
      </c>
      <c r="E108" s="140"/>
      <c r="F108" s="32" t="s">
        <v>1</v>
      </c>
      <c r="G108" s="32" t="s">
        <v>2</v>
      </c>
      <c r="H108" s="32" t="s">
        <v>3</v>
      </c>
      <c r="I108" s="32" t="s">
        <v>4</v>
      </c>
      <c r="J108" s="32" t="s">
        <v>5</v>
      </c>
      <c r="K108" s="32" t="s">
        <v>6</v>
      </c>
      <c r="L108" s="32" t="s">
        <v>7</v>
      </c>
      <c r="M108" s="32" t="s">
        <v>8</v>
      </c>
      <c r="N108" s="32" t="s">
        <v>9</v>
      </c>
      <c r="O108" s="32" t="s">
        <v>10</v>
      </c>
      <c r="P108" s="32" t="s">
        <v>11</v>
      </c>
      <c r="Q108" s="33" t="s">
        <v>12</v>
      </c>
      <c r="R108" s="129" t="s">
        <v>13</v>
      </c>
      <c r="S108" s="130"/>
      <c r="T108" s="86"/>
      <c r="U108" s="87"/>
      <c r="V108" s="88"/>
    </row>
    <row r="109" spans="1:22" ht="33" customHeight="1" thickBot="1" x14ac:dyDescent="0.25">
      <c r="A109" s="108" t="s">
        <v>23</v>
      </c>
      <c r="B109" s="134" t="s">
        <v>29</v>
      </c>
      <c r="C109" s="135"/>
      <c r="D109" s="117" t="s">
        <v>27</v>
      </c>
      <c r="E109" s="118"/>
      <c r="F109" s="12">
        <f t="shared" ref="F109:Q109" si="48">F104</f>
        <v>0</v>
      </c>
      <c r="G109" s="12">
        <f t="shared" si="48"/>
        <v>3</v>
      </c>
      <c r="H109" s="12">
        <f t="shared" si="48"/>
        <v>1</v>
      </c>
      <c r="I109" s="12">
        <f t="shared" si="48"/>
        <v>5</v>
      </c>
      <c r="J109" s="12">
        <f t="shared" si="48"/>
        <v>7</v>
      </c>
      <c r="K109" s="12">
        <f t="shared" si="48"/>
        <v>3</v>
      </c>
      <c r="L109" s="12">
        <f t="shared" si="48"/>
        <v>4</v>
      </c>
      <c r="M109" s="12">
        <f t="shared" si="48"/>
        <v>3</v>
      </c>
      <c r="N109" s="12">
        <f t="shared" si="48"/>
        <v>13</v>
      </c>
      <c r="O109" s="12">
        <f t="shared" si="48"/>
        <v>6</v>
      </c>
      <c r="P109" s="12">
        <f t="shared" si="48"/>
        <v>6</v>
      </c>
      <c r="Q109" s="13">
        <f t="shared" si="48"/>
        <v>1</v>
      </c>
      <c r="R109" s="119">
        <f>SUM(F109:Q109)</f>
        <v>52</v>
      </c>
      <c r="S109" s="120"/>
      <c r="T109" s="89"/>
      <c r="U109" s="90"/>
      <c r="V109" s="91"/>
    </row>
    <row r="110" spans="1:22" ht="27.6" customHeight="1" thickBot="1" x14ac:dyDescent="0.25">
      <c r="A110" s="109"/>
      <c r="B110" s="136"/>
      <c r="C110" s="137"/>
      <c r="D110" s="115" t="s">
        <v>24</v>
      </c>
      <c r="E110" s="116"/>
      <c r="F110" s="10">
        <f t="shared" ref="F110:Q110" si="49">F105</f>
        <v>0</v>
      </c>
      <c r="G110" s="10">
        <f t="shared" si="49"/>
        <v>0</v>
      </c>
      <c r="H110" s="10">
        <f t="shared" si="49"/>
        <v>0</v>
      </c>
      <c r="I110" s="10">
        <f t="shared" si="49"/>
        <v>0</v>
      </c>
      <c r="J110" s="10">
        <f t="shared" si="49"/>
        <v>0</v>
      </c>
      <c r="K110" s="10">
        <f t="shared" si="49"/>
        <v>0</v>
      </c>
      <c r="L110" s="10">
        <f t="shared" si="49"/>
        <v>0</v>
      </c>
      <c r="M110" s="10">
        <f t="shared" si="49"/>
        <v>0</v>
      </c>
      <c r="N110" s="10">
        <f t="shared" si="49"/>
        <v>0</v>
      </c>
      <c r="O110" s="10">
        <f t="shared" si="49"/>
        <v>0</v>
      </c>
      <c r="P110" s="10">
        <f t="shared" si="49"/>
        <v>0</v>
      </c>
      <c r="Q110" s="11">
        <f t="shared" si="49"/>
        <v>0</v>
      </c>
      <c r="R110" s="121">
        <f>SUM(F110:Q110)</f>
        <v>0</v>
      </c>
      <c r="S110" s="122"/>
      <c r="T110" s="89"/>
      <c r="U110" s="90"/>
      <c r="V110" s="91"/>
    </row>
    <row r="111" spans="1:22" ht="23.25" customHeight="1" thickBot="1" x14ac:dyDescent="0.25">
      <c r="A111" s="109"/>
      <c r="B111" s="136"/>
      <c r="C111" s="137"/>
      <c r="D111" s="104" t="s">
        <v>25</v>
      </c>
      <c r="E111" s="105"/>
      <c r="F111" s="34" t="str">
        <f t="shared" ref="F111:Q111" si="50">IFERROR(IF(F109&lt;1,"",IF((F110/F109)&gt;1,1,(F110/F109))),0)</f>
        <v/>
      </c>
      <c r="G111" s="34">
        <f t="shared" si="50"/>
        <v>0</v>
      </c>
      <c r="H111" s="34">
        <f t="shared" si="50"/>
        <v>0</v>
      </c>
      <c r="I111" s="34">
        <f t="shared" si="50"/>
        <v>0</v>
      </c>
      <c r="J111" s="34">
        <f t="shared" si="50"/>
        <v>0</v>
      </c>
      <c r="K111" s="34">
        <f t="shared" si="50"/>
        <v>0</v>
      </c>
      <c r="L111" s="34">
        <f t="shared" si="50"/>
        <v>0</v>
      </c>
      <c r="M111" s="34">
        <f t="shared" si="50"/>
        <v>0</v>
      </c>
      <c r="N111" s="34">
        <f t="shared" si="50"/>
        <v>0</v>
      </c>
      <c r="O111" s="34">
        <f t="shared" si="50"/>
        <v>0</v>
      </c>
      <c r="P111" s="34">
        <f t="shared" si="50"/>
        <v>0</v>
      </c>
      <c r="Q111" s="34">
        <f t="shared" si="50"/>
        <v>0</v>
      </c>
      <c r="R111" s="111">
        <f>IFERROR(IF(R109&lt;1,"",IF((R110/R109)&gt;1,1,(R110/R109))),0)</f>
        <v>0</v>
      </c>
      <c r="S111" s="112"/>
      <c r="T111" s="89"/>
      <c r="U111" s="90"/>
      <c r="V111" s="91"/>
    </row>
    <row r="112" spans="1:22" ht="23.25" customHeight="1" thickBot="1" x14ac:dyDescent="0.25">
      <c r="A112" s="110"/>
      <c r="B112" s="138"/>
      <c r="C112" s="139"/>
      <c r="D112" s="106" t="s">
        <v>26</v>
      </c>
      <c r="E112" s="107"/>
      <c r="F112" s="34">
        <v>0.9</v>
      </c>
      <c r="G112" s="34">
        <v>0.9</v>
      </c>
      <c r="H112" s="34">
        <v>0.9</v>
      </c>
      <c r="I112" s="34">
        <v>0.9</v>
      </c>
      <c r="J112" s="34">
        <v>0.9</v>
      </c>
      <c r="K112" s="34">
        <v>0.9</v>
      </c>
      <c r="L112" s="34">
        <v>0.9</v>
      </c>
      <c r="M112" s="34">
        <v>0.9</v>
      </c>
      <c r="N112" s="34">
        <v>0.9</v>
      </c>
      <c r="O112" s="34">
        <v>0.9</v>
      </c>
      <c r="P112" s="34">
        <v>0.9</v>
      </c>
      <c r="Q112" s="35">
        <v>0.9</v>
      </c>
      <c r="R112" s="113">
        <v>0.9</v>
      </c>
      <c r="S112" s="114"/>
      <c r="T112" s="89"/>
      <c r="U112" s="90"/>
      <c r="V112" s="91"/>
    </row>
    <row r="113" spans="1:22" ht="16.5" customHeight="1" x14ac:dyDescent="0.2">
      <c r="A113" s="126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8"/>
      <c r="T113" s="89"/>
      <c r="U113" s="90"/>
      <c r="V113" s="91"/>
    </row>
    <row r="114" spans="1:22" ht="12" customHeight="1" x14ac:dyDescent="0.2">
      <c r="A114" s="66" t="s">
        <v>32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89"/>
      <c r="U114" s="90"/>
      <c r="V114" s="91"/>
    </row>
    <row r="115" spans="1:22" ht="12" customHeight="1" x14ac:dyDescent="0.2">
      <c r="A115" s="68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89"/>
      <c r="U115" s="90"/>
      <c r="V115" s="91"/>
    </row>
    <row r="116" spans="1:22" ht="12" customHeight="1" x14ac:dyDescent="0.2">
      <c r="A116" s="70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89"/>
      <c r="U116" s="90"/>
      <c r="V116" s="91"/>
    </row>
    <row r="117" spans="1:22" ht="12" customHeight="1" x14ac:dyDescent="0.2">
      <c r="A117" s="84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9"/>
      <c r="U117" s="90"/>
      <c r="V117" s="91"/>
    </row>
    <row r="118" spans="1:22" ht="12.75" customHeight="1" x14ac:dyDescent="0.2">
      <c r="A118" s="72" t="s">
        <v>33</v>
      </c>
      <c r="B118" s="73"/>
      <c r="C118" s="74"/>
      <c r="D118" s="81" t="s">
        <v>34</v>
      </c>
      <c r="E118" s="73"/>
      <c r="F118" s="73"/>
      <c r="G118" s="73"/>
      <c r="H118" s="73"/>
      <c r="I118" s="73"/>
      <c r="J118" s="73"/>
      <c r="K118" s="74"/>
      <c r="L118" s="81" t="s">
        <v>35</v>
      </c>
      <c r="M118" s="73"/>
      <c r="N118" s="73"/>
      <c r="O118" s="73"/>
      <c r="P118" s="73"/>
      <c r="Q118" s="73"/>
      <c r="R118" s="73"/>
      <c r="S118" s="73"/>
      <c r="T118" s="89"/>
      <c r="U118" s="90"/>
      <c r="V118" s="91"/>
    </row>
    <row r="119" spans="1:22" ht="12.75" customHeight="1" x14ac:dyDescent="0.2">
      <c r="A119" s="75"/>
      <c r="B119" s="76"/>
      <c r="C119" s="77"/>
      <c r="D119" s="82"/>
      <c r="E119" s="76"/>
      <c r="F119" s="76"/>
      <c r="G119" s="76"/>
      <c r="H119" s="76"/>
      <c r="I119" s="76"/>
      <c r="J119" s="76"/>
      <c r="K119" s="77"/>
      <c r="L119" s="82"/>
      <c r="M119" s="76"/>
      <c r="N119" s="76"/>
      <c r="O119" s="76"/>
      <c r="P119" s="76"/>
      <c r="Q119" s="76"/>
      <c r="R119" s="76"/>
      <c r="S119" s="76"/>
      <c r="T119" s="89"/>
      <c r="U119" s="90"/>
      <c r="V119" s="91"/>
    </row>
    <row r="120" spans="1:22" ht="49.5" customHeight="1" thickBot="1" x14ac:dyDescent="0.25">
      <c r="A120" s="78"/>
      <c r="B120" s="79"/>
      <c r="C120" s="80"/>
      <c r="D120" s="83"/>
      <c r="E120" s="79"/>
      <c r="F120" s="79"/>
      <c r="G120" s="79"/>
      <c r="H120" s="79"/>
      <c r="I120" s="79"/>
      <c r="J120" s="79"/>
      <c r="K120" s="80"/>
      <c r="L120" s="83"/>
      <c r="M120" s="79"/>
      <c r="N120" s="79"/>
      <c r="O120" s="79"/>
      <c r="P120" s="79"/>
      <c r="Q120" s="79"/>
      <c r="R120" s="79"/>
      <c r="S120" s="79"/>
      <c r="T120" s="89"/>
      <c r="U120" s="90"/>
      <c r="V120" s="91"/>
    </row>
    <row r="121" spans="1:22" ht="12.75" customHeight="1" x14ac:dyDescent="0.2">
      <c r="A121" s="95" t="s">
        <v>36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7"/>
      <c r="T121" s="89"/>
      <c r="U121" s="90"/>
      <c r="V121" s="91"/>
    </row>
    <row r="122" spans="1:22" ht="12.75" customHeight="1" x14ac:dyDescent="0.2">
      <c r="A122" s="98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100"/>
      <c r="T122" s="89"/>
      <c r="U122" s="90"/>
      <c r="V122" s="91"/>
    </row>
    <row r="123" spans="1:22" ht="12.75" customHeight="1" x14ac:dyDescent="0.2">
      <c r="A123" s="98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100"/>
      <c r="T123" s="89"/>
      <c r="U123" s="90"/>
      <c r="V123" s="91"/>
    </row>
    <row r="124" spans="1:22" ht="12.75" customHeight="1" x14ac:dyDescent="0.2">
      <c r="A124" s="98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100"/>
      <c r="T124" s="89"/>
      <c r="U124" s="90"/>
      <c r="V124" s="91"/>
    </row>
    <row r="125" spans="1:22" ht="12.75" customHeight="1" x14ac:dyDescent="0.2">
      <c r="A125" s="98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100"/>
      <c r="T125" s="89"/>
      <c r="U125" s="90"/>
      <c r="V125" s="91"/>
    </row>
    <row r="126" spans="1:22" ht="12.75" customHeight="1" x14ac:dyDescent="0.2">
      <c r="A126" s="98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100"/>
      <c r="T126" s="89"/>
      <c r="U126" s="90"/>
      <c r="V126" s="91"/>
    </row>
    <row r="127" spans="1:22" ht="12.75" customHeight="1" x14ac:dyDescent="0.2">
      <c r="A127" s="98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100"/>
      <c r="T127" s="89"/>
      <c r="U127" s="90"/>
      <c r="V127" s="91"/>
    </row>
    <row r="128" spans="1:22" ht="12.75" customHeight="1" thickBot="1" x14ac:dyDescent="0.25">
      <c r="A128" s="101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3"/>
      <c r="T128" s="92"/>
      <c r="U128" s="93"/>
      <c r="V128" s="94"/>
    </row>
    <row r="129" spans="22:22" ht="46.5" customHeight="1" x14ac:dyDescent="0.2">
      <c r="V129" s="20" t="s">
        <v>40</v>
      </c>
    </row>
  </sheetData>
  <mergeCells count="385">
    <mergeCell ref="B24:B25"/>
    <mergeCell ref="C24:C25"/>
    <mergeCell ref="D24:D25"/>
    <mergeCell ref="B26:B27"/>
    <mergeCell ref="C26:C27"/>
    <mergeCell ref="D26:D27"/>
    <mergeCell ref="B22:B23"/>
    <mergeCell ref="C22:C23"/>
    <mergeCell ref="V16:V17"/>
    <mergeCell ref="V22:V23"/>
    <mergeCell ref="V20:V21"/>
    <mergeCell ref="V18:V19"/>
    <mergeCell ref="V24:V25"/>
    <mergeCell ref="R32:R33"/>
    <mergeCell ref="R82:R83"/>
    <mergeCell ref="T82:T83"/>
    <mergeCell ref="U82:U83"/>
    <mergeCell ref="C7:C9"/>
    <mergeCell ref="A108:C108"/>
    <mergeCell ref="C10:C11"/>
    <mergeCell ref="C32:C33"/>
    <mergeCell ref="C34:C35"/>
    <mergeCell ref="C42:C43"/>
    <mergeCell ref="C70:C71"/>
    <mergeCell ref="B32:B33"/>
    <mergeCell ref="A10:A103"/>
    <mergeCell ref="A105:E105"/>
    <mergeCell ref="B68:B69"/>
    <mergeCell ref="C68:C69"/>
    <mergeCell ref="D34:D35"/>
    <mergeCell ref="B42:B43"/>
    <mergeCell ref="D42:D43"/>
    <mergeCell ref="B36:B37"/>
    <mergeCell ref="C102:C103"/>
    <mergeCell ref="D82:D83"/>
    <mergeCell ref="B102:B103"/>
    <mergeCell ref="C82:C83"/>
    <mergeCell ref="D102:D103"/>
    <mergeCell ref="B82:B83"/>
    <mergeCell ref="B78:B79"/>
    <mergeCell ref="C78:C79"/>
    <mergeCell ref="R104:S104"/>
    <mergeCell ref="R105:S105"/>
    <mergeCell ref="A104:E104"/>
    <mergeCell ref="T58:T59"/>
    <mergeCell ref="U58:U59"/>
    <mergeCell ref="V58:V59"/>
    <mergeCell ref="B60:B61"/>
    <mergeCell ref="C60:C61"/>
    <mergeCell ref="V62:V63"/>
    <mergeCell ref="B62:B63"/>
    <mergeCell ref="C62:C63"/>
    <mergeCell ref="D62:D63"/>
    <mergeCell ref="R62:R63"/>
    <mergeCell ref="T62:T63"/>
    <mergeCell ref="U62:U63"/>
    <mergeCell ref="B66:B67"/>
    <mergeCell ref="B58:B59"/>
    <mergeCell ref="V60:V61"/>
    <mergeCell ref="V102:V103"/>
    <mergeCell ref="B72:B73"/>
    <mergeCell ref="C72:C73"/>
    <mergeCell ref="D72:D73"/>
    <mergeCell ref="T72:T73"/>
    <mergeCell ref="T104:V105"/>
    <mergeCell ref="A114:S116"/>
    <mergeCell ref="A118:C120"/>
    <mergeCell ref="D118:K120"/>
    <mergeCell ref="L118:S120"/>
    <mergeCell ref="A117:S117"/>
    <mergeCell ref="T108:V128"/>
    <mergeCell ref="A121:S128"/>
    <mergeCell ref="A106:V106"/>
    <mergeCell ref="D111:E111"/>
    <mergeCell ref="D112:E112"/>
    <mergeCell ref="A109:A112"/>
    <mergeCell ref="R111:S111"/>
    <mergeCell ref="R112:S112"/>
    <mergeCell ref="D110:E110"/>
    <mergeCell ref="D109:E109"/>
    <mergeCell ref="R109:S109"/>
    <mergeCell ref="R110:S110"/>
    <mergeCell ref="T107:V107"/>
    <mergeCell ref="A113:S113"/>
    <mergeCell ref="R108:S108"/>
    <mergeCell ref="A107:S107"/>
    <mergeCell ref="B109:C112"/>
    <mergeCell ref="D108:E108"/>
    <mergeCell ref="G7:G8"/>
    <mergeCell ref="H7:H8"/>
    <mergeCell ref="T7:T9"/>
    <mergeCell ref="R42:R43"/>
    <mergeCell ref="T32:T33"/>
    <mergeCell ref="T34:T35"/>
    <mergeCell ref="U34:U35"/>
    <mergeCell ref="R36:R37"/>
    <mergeCell ref="T36:T37"/>
    <mergeCell ref="U36:U37"/>
    <mergeCell ref="R16:R17"/>
    <mergeCell ref="T16:T17"/>
    <mergeCell ref="U16:U17"/>
    <mergeCell ref="T26:T27"/>
    <mergeCell ref="U12:U13"/>
    <mergeCell ref="U20:U21"/>
    <mergeCell ref="U18:U19"/>
    <mergeCell ref="U22:U23"/>
    <mergeCell ref="R24:R25"/>
    <mergeCell ref="T24:T25"/>
    <mergeCell ref="U24:U25"/>
    <mergeCell ref="R26:R27"/>
    <mergeCell ref="A5:V5"/>
    <mergeCell ref="B70:B71"/>
    <mergeCell ref="T10:T11"/>
    <mergeCell ref="D70:D71"/>
    <mergeCell ref="B10:B11"/>
    <mergeCell ref="D10:D11"/>
    <mergeCell ref="B34:B35"/>
    <mergeCell ref="V70:V71"/>
    <mergeCell ref="T42:T43"/>
    <mergeCell ref="R10:R11"/>
    <mergeCell ref="V54:V55"/>
    <mergeCell ref="N7:N8"/>
    <mergeCell ref="R34:R35"/>
    <mergeCell ref="Q7:Q8"/>
    <mergeCell ref="I7:I8"/>
    <mergeCell ref="B64:B65"/>
    <mergeCell ref="U7:U9"/>
    <mergeCell ref="V7:V9"/>
    <mergeCell ref="U10:U11"/>
    <mergeCell ref="V10:V11"/>
    <mergeCell ref="F7:F8"/>
    <mergeCell ref="C58:C59"/>
    <mergeCell ref="D58:D59"/>
    <mergeCell ref="R58:R59"/>
    <mergeCell ref="A1:V2"/>
    <mergeCell ref="A6:V6"/>
    <mergeCell ref="B7:B9"/>
    <mergeCell ref="A7:A9"/>
    <mergeCell ref="R70:R71"/>
    <mergeCell ref="A3:V3"/>
    <mergeCell ref="U32:U33"/>
    <mergeCell ref="V32:V33"/>
    <mergeCell ref="V34:V35"/>
    <mergeCell ref="V42:V43"/>
    <mergeCell ref="U42:U43"/>
    <mergeCell ref="J7:J8"/>
    <mergeCell ref="K7:K8"/>
    <mergeCell ref="L7:L8"/>
    <mergeCell ref="M7:M8"/>
    <mergeCell ref="B54:B55"/>
    <mergeCell ref="C54:C55"/>
    <mergeCell ref="D54:D55"/>
    <mergeCell ref="R54:R55"/>
    <mergeCell ref="O7:O8"/>
    <mergeCell ref="P7:P8"/>
    <mergeCell ref="D7:E9"/>
    <mergeCell ref="F9:Q9"/>
    <mergeCell ref="R7:S9"/>
    <mergeCell ref="R102:R103"/>
    <mergeCell ref="T102:T103"/>
    <mergeCell ref="U102:U103"/>
    <mergeCell ref="V66:V67"/>
    <mergeCell ref="D68:D69"/>
    <mergeCell ref="R68:R69"/>
    <mergeCell ref="T68:T69"/>
    <mergeCell ref="U68:U69"/>
    <mergeCell ref="U72:U73"/>
    <mergeCell ref="V68:V69"/>
    <mergeCell ref="V82:V83"/>
    <mergeCell ref="R72:R73"/>
    <mergeCell ref="T70:T71"/>
    <mergeCell ref="D78:D79"/>
    <mergeCell ref="R78:R79"/>
    <mergeCell ref="T78:T79"/>
    <mergeCell ref="U78:U79"/>
    <mergeCell ref="V78:V79"/>
    <mergeCell ref="D66:D67"/>
    <mergeCell ref="R66:R67"/>
    <mergeCell ref="T66:T67"/>
    <mergeCell ref="U66:U67"/>
    <mergeCell ref="V94:V95"/>
    <mergeCell ref="V100:V101"/>
    <mergeCell ref="B12:B13"/>
    <mergeCell ref="C12:C13"/>
    <mergeCell ref="D12:D13"/>
    <mergeCell ref="R12:R13"/>
    <mergeCell ref="T12:T13"/>
    <mergeCell ref="R20:R21"/>
    <mergeCell ref="T20:T21"/>
    <mergeCell ref="B18:B19"/>
    <mergeCell ref="C18:C19"/>
    <mergeCell ref="D18:D19"/>
    <mergeCell ref="R18:R19"/>
    <mergeCell ref="T18:T19"/>
    <mergeCell ref="B20:B21"/>
    <mergeCell ref="C20:C21"/>
    <mergeCell ref="D20:D21"/>
    <mergeCell ref="D22:D23"/>
    <mergeCell ref="R22:R23"/>
    <mergeCell ref="T22:T23"/>
    <mergeCell ref="V12:V13"/>
    <mergeCell ref="B14:B15"/>
    <mergeCell ref="C14:C15"/>
    <mergeCell ref="D14:D15"/>
    <mergeCell ref="R14:R15"/>
    <mergeCell ref="T14:T15"/>
    <mergeCell ref="U14:U15"/>
    <mergeCell ref="V14:V15"/>
    <mergeCell ref="S10:S103"/>
    <mergeCell ref="U70:U71"/>
    <mergeCell ref="V72:V73"/>
    <mergeCell ref="C64:C65"/>
    <mergeCell ref="D64:D65"/>
    <mergeCell ref="R64:R65"/>
    <mergeCell ref="T64:T65"/>
    <mergeCell ref="U64:U65"/>
    <mergeCell ref="V64:V65"/>
    <mergeCell ref="C66:C67"/>
    <mergeCell ref="B16:B17"/>
    <mergeCell ref="C16:C17"/>
    <mergeCell ref="D16:D17"/>
    <mergeCell ref="V30:V31"/>
    <mergeCell ref="B40:B41"/>
    <mergeCell ref="C40:C41"/>
    <mergeCell ref="D40:D41"/>
    <mergeCell ref="R40:R41"/>
    <mergeCell ref="T40:T41"/>
    <mergeCell ref="U40:U41"/>
    <mergeCell ref="V40:V41"/>
    <mergeCell ref="U26:U27"/>
    <mergeCell ref="V26:V27"/>
    <mergeCell ref="B28:B29"/>
    <mergeCell ref="C28:C29"/>
    <mergeCell ref="D28:D29"/>
    <mergeCell ref="R28:R29"/>
    <mergeCell ref="T28:T29"/>
    <mergeCell ref="U28:U29"/>
    <mergeCell ref="V28:V29"/>
    <mergeCell ref="U38:U39"/>
    <mergeCell ref="V38:V39"/>
    <mergeCell ref="V36:V37"/>
    <mergeCell ref="B38:B39"/>
    <mergeCell ref="D32:D33"/>
    <mergeCell ref="C38:C39"/>
    <mergeCell ref="D38:D39"/>
    <mergeCell ref="D48:D49"/>
    <mergeCell ref="R48:R49"/>
    <mergeCell ref="T48:T49"/>
    <mergeCell ref="T54:T55"/>
    <mergeCell ref="U54:U55"/>
    <mergeCell ref="B30:B31"/>
    <mergeCell ref="C30:C31"/>
    <mergeCell ref="D30:D31"/>
    <mergeCell ref="R30:R31"/>
    <mergeCell ref="T30:T31"/>
    <mergeCell ref="U30:U31"/>
    <mergeCell ref="U48:U49"/>
    <mergeCell ref="R38:R39"/>
    <mergeCell ref="T38:T39"/>
    <mergeCell ref="C36:C37"/>
    <mergeCell ref="D36:D37"/>
    <mergeCell ref="C52:C53"/>
    <mergeCell ref="D52:D53"/>
    <mergeCell ref="R52:R53"/>
    <mergeCell ref="T52:T53"/>
    <mergeCell ref="U52:U53"/>
    <mergeCell ref="V48:V49"/>
    <mergeCell ref="B50:B51"/>
    <mergeCell ref="C50:C51"/>
    <mergeCell ref="D50:D51"/>
    <mergeCell ref="R50:R51"/>
    <mergeCell ref="T50:T51"/>
    <mergeCell ref="U50:U51"/>
    <mergeCell ref="V50:V51"/>
    <mergeCell ref="B44:B45"/>
    <mergeCell ref="C44:C45"/>
    <mergeCell ref="D44:D45"/>
    <mergeCell ref="R44:R45"/>
    <mergeCell ref="T44:T45"/>
    <mergeCell ref="U44:U45"/>
    <mergeCell ref="V44:V45"/>
    <mergeCell ref="B46:B47"/>
    <mergeCell ref="C46:C47"/>
    <mergeCell ref="D46:D47"/>
    <mergeCell ref="R46:R47"/>
    <mergeCell ref="T46:T47"/>
    <mergeCell ref="U46:U47"/>
    <mergeCell ref="V46:V47"/>
    <mergeCell ref="B48:B49"/>
    <mergeCell ref="C48:C49"/>
    <mergeCell ref="B80:B81"/>
    <mergeCell ref="C80:C81"/>
    <mergeCell ref="D80:D81"/>
    <mergeCell ref="T80:T81"/>
    <mergeCell ref="U80:U81"/>
    <mergeCell ref="V80:V81"/>
    <mergeCell ref="R80:R81"/>
    <mergeCell ref="V52:V53"/>
    <mergeCell ref="D60:D61"/>
    <mergeCell ref="R60:R61"/>
    <mergeCell ref="T60:T61"/>
    <mergeCell ref="U60:U61"/>
    <mergeCell ref="B56:B57"/>
    <mergeCell ref="C56:C57"/>
    <mergeCell ref="D56:D57"/>
    <mergeCell ref="R56:R57"/>
    <mergeCell ref="T56:T57"/>
    <mergeCell ref="U56:U57"/>
    <mergeCell ref="V56:V57"/>
    <mergeCell ref="B52:B53"/>
    <mergeCell ref="V86:V87"/>
    <mergeCell ref="B88:B89"/>
    <mergeCell ref="C88:C89"/>
    <mergeCell ref="D88:D89"/>
    <mergeCell ref="R88:R89"/>
    <mergeCell ref="T88:T89"/>
    <mergeCell ref="U88:U89"/>
    <mergeCell ref="V88:V89"/>
    <mergeCell ref="B84:B85"/>
    <mergeCell ref="C84:C85"/>
    <mergeCell ref="D84:D85"/>
    <mergeCell ref="R84:R85"/>
    <mergeCell ref="T84:T85"/>
    <mergeCell ref="U84:U85"/>
    <mergeCell ref="V84:V85"/>
    <mergeCell ref="B74:B75"/>
    <mergeCell ref="C74:C75"/>
    <mergeCell ref="D74:D75"/>
    <mergeCell ref="R74:R75"/>
    <mergeCell ref="T74:T75"/>
    <mergeCell ref="U74:U75"/>
    <mergeCell ref="V74:V75"/>
    <mergeCell ref="B96:B97"/>
    <mergeCell ref="C96:C97"/>
    <mergeCell ref="D96:D97"/>
    <mergeCell ref="R96:R97"/>
    <mergeCell ref="T96:T97"/>
    <mergeCell ref="U96:U97"/>
    <mergeCell ref="V96:V97"/>
    <mergeCell ref="B92:B93"/>
    <mergeCell ref="C92:C93"/>
    <mergeCell ref="D92:D93"/>
    <mergeCell ref="R92:R93"/>
    <mergeCell ref="T92:T93"/>
    <mergeCell ref="U92:U93"/>
    <mergeCell ref="V92:V93"/>
    <mergeCell ref="B94:B95"/>
    <mergeCell ref="C94:C95"/>
    <mergeCell ref="D94:D95"/>
    <mergeCell ref="V98:V99"/>
    <mergeCell ref="B76:B77"/>
    <mergeCell ref="C76:C77"/>
    <mergeCell ref="D76:D77"/>
    <mergeCell ref="R76:R77"/>
    <mergeCell ref="T76:T77"/>
    <mergeCell ref="U76:U77"/>
    <mergeCell ref="V76:V77"/>
    <mergeCell ref="R94:R95"/>
    <mergeCell ref="T94:T95"/>
    <mergeCell ref="U94:U95"/>
    <mergeCell ref="B90:B91"/>
    <mergeCell ref="C90:C91"/>
    <mergeCell ref="D90:D91"/>
    <mergeCell ref="R90:R91"/>
    <mergeCell ref="T90:T91"/>
    <mergeCell ref="U90:U91"/>
    <mergeCell ref="V90:V91"/>
    <mergeCell ref="B86:B87"/>
    <mergeCell ref="C86:C87"/>
    <mergeCell ref="D86:D87"/>
    <mergeCell ref="R86:R87"/>
    <mergeCell ref="T86:T87"/>
    <mergeCell ref="U86:U87"/>
    <mergeCell ref="U100:U101"/>
    <mergeCell ref="T100:T101"/>
    <mergeCell ref="R100:R101"/>
    <mergeCell ref="D100:D101"/>
    <mergeCell ref="C100:C101"/>
    <mergeCell ref="B100:B101"/>
    <mergeCell ref="B98:B99"/>
    <mergeCell ref="C98:C99"/>
    <mergeCell ref="D98:D99"/>
    <mergeCell ref="R98:R99"/>
    <mergeCell ref="T98:T99"/>
    <mergeCell ref="U98:U99"/>
  </mergeCells>
  <conditionalFormatting sqref="F42:Q42">
    <cfRule type="cellIs" dxfId="263" priority="544" stopIfTrue="1" operator="between">
      <formula>1</formula>
      <formula>20</formula>
    </cfRule>
  </conditionalFormatting>
  <conditionalFormatting sqref="F34:Q34">
    <cfRule type="cellIs" dxfId="262" priority="545" stopIfTrue="1" operator="between">
      <formula>1</formula>
      <formula>20</formula>
    </cfRule>
  </conditionalFormatting>
  <conditionalFormatting sqref="F36:Q36">
    <cfRule type="cellIs" dxfId="261" priority="387" stopIfTrue="1" operator="between">
      <formula>1</formula>
      <formula>20</formula>
    </cfRule>
  </conditionalFormatting>
  <conditionalFormatting sqref="H11:Q11">
    <cfRule type="cellIs" dxfId="260" priority="518" stopIfTrue="1" operator="between">
      <formula>1</formula>
      <formula>20</formula>
    </cfRule>
  </conditionalFormatting>
  <conditionalFormatting sqref="F35:Q35">
    <cfRule type="cellIs" dxfId="259" priority="517" stopIfTrue="1" operator="between">
      <formula>1</formula>
      <formula>20</formula>
    </cfRule>
  </conditionalFormatting>
  <conditionalFormatting sqref="F43:Q43">
    <cfRule type="cellIs" dxfId="258" priority="516" stopIfTrue="1" operator="between">
      <formula>1</formula>
      <formula>20</formula>
    </cfRule>
  </conditionalFormatting>
  <conditionalFormatting sqref="S10:S11 S34:S35 S42:S43">
    <cfRule type="cellIs" dxfId="257" priority="488" stopIfTrue="1" operator="greaterThan">
      <formula>0.7</formula>
    </cfRule>
    <cfRule type="cellIs" dxfId="256" priority="489" stopIfTrue="1" operator="between">
      <formula>0.69</formula>
      <formula>0.45</formula>
    </cfRule>
    <cfRule type="cellIs" dxfId="255" priority="490" stopIfTrue="1" operator="between">
      <formula>0</formula>
      <formula>0.44</formula>
    </cfRule>
  </conditionalFormatting>
  <conditionalFormatting sqref="F32:Q32">
    <cfRule type="cellIs" dxfId="254" priority="442" stopIfTrue="1" operator="between">
      <formula>1</formula>
      <formula>20</formula>
    </cfRule>
  </conditionalFormatting>
  <conditionalFormatting sqref="F33:Q33">
    <cfRule type="cellIs" dxfId="253" priority="441" stopIfTrue="1" operator="between">
      <formula>1</formula>
      <formula>20</formula>
    </cfRule>
  </conditionalFormatting>
  <conditionalFormatting sqref="S32:S33">
    <cfRule type="cellIs" dxfId="252" priority="438" stopIfTrue="1" operator="greaterThan">
      <formula>0.7</formula>
    </cfRule>
    <cfRule type="cellIs" dxfId="251" priority="439" stopIfTrue="1" operator="between">
      <formula>0.69</formula>
      <formula>0.45</formula>
    </cfRule>
    <cfRule type="cellIs" dxfId="250" priority="440" stopIfTrue="1" operator="between">
      <formula>0</formula>
      <formula>0.44</formula>
    </cfRule>
  </conditionalFormatting>
  <conditionalFormatting sqref="F37:Q37">
    <cfRule type="cellIs" dxfId="249" priority="386" stopIfTrue="1" operator="between">
      <formula>1</formula>
      <formula>20</formula>
    </cfRule>
  </conditionalFormatting>
  <conditionalFormatting sqref="S36:S37">
    <cfRule type="cellIs" dxfId="248" priority="383" stopIfTrue="1" operator="greaterThan">
      <formula>0.7</formula>
    </cfRule>
    <cfRule type="cellIs" dxfId="247" priority="384" stopIfTrue="1" operator="between">
      <formula>0.69</formula>
      <formula>0.45</formula>
    </cfRule>
    <cfRule type="cellIs" dxfId="246" priority="385" stopIfTrue="1" operator="between">
      <formula>0</formula>
      <formula>0.44</formula>
    </cfRule>
  </conditionalFormatting>
  <conditionalFormatting sqref="F38:Q38">
    <cfRule type="cellIs" dxfId="245" priority="382" stopIfTrue="1" operator="between">
      <formula>1</formula>
      <formula>20</formula>
    </cfRule>
  </conditionalFormatting>
  <conditionalFormatting sqref="F39:Q39">
    <cfRule type="cellIs" dxfId="244" priority="381" stopIfTrue="1" operator="between">
      <formula>1</formula>
      <formula>20</formula>
    </cfRule>
  </conditionalFormatting>
  <conditionalFormatting sqref="S38:S39">
    <cfRule type="cellIs" dxfId="243" priority="378" stopIfTrue="1" operator="greaterThan">
      <formula>0.7</formula>
    </cfRule>
    <cfRule type="cellIs" dxfId="242" priority="379" stopIfTrue="1" operator="between">
      <formula>0.69</formula>
      <formula>0.45</formula>
    </cfRule>
    <cfRule type="cellIs" dxfId="241" priority="380" stopIfTrue="1" operator="between">
      <formula>0</formula>
      <formula>0.44</formula>
    </cfRule>
  </conditionalFormatting>
  <conditionalFormatting sqref="H10:Q10">
    <cfRule type="cellIs" dxfId="240" priority="377" stopIfTrue="1" operator="between">
      <formula>1</formula>
      <formula>20</formula>
    </cfRule>
  </conditionalFormatting>
  <conditionalFormatting sqref="F54:Q54">
    <cfRule type="cellIs" dxfId="239" priority="370" stopIfTrue="1" operator="between">
      <formula>1</formula>
      <formula>20</formula>
    </cfRule>
  </conditionalFormatting>
  <conditionalFormatting sqref="F55:Q55">
    <cfRule type="cellIs" dxfId="238" priority="369" stopIfTrue="1" operator="between">
      <formula>1</formula>
      <formula>20</formula>
    </cfRule>
  </conditionalFormatting>
  <conditionalFormatting sqref="S54:S55">
    <cfRule type="cellIs" dxfId="237" priority="366" stopIfTrue="1" operator="greaterThan">
      <formula>0.7</formula>
    </cfRule>
    <cfRule type="cellIs" dxfId="236" priority="367" stopIfTrue="1" operator="between">
      <formula>0.69</formula>
      <formula>0.45</formula>
    </cfRule>
    <cfRule type="cellIs" dxfId="235" priority="368" stopIfTrue="1" operator="between">
      <formula>0</formula>
      <formula>0.44</formula>
    </cfRule>
  </conditionalFormatting>
  <conditionalFormatting sqref="F68:Q68">
    <cfRule type="cellIs" dxfId="234" priority="365" stopIfTrue="1" operator="between">
      <formula>1</formula>
      <formula>20</formula>
    </cfRule>
  </conditionalFormatting>
  <conditionalFormatting sqref="F69:Q69">
    <cfRule type="cellIs" dxfId="233" priority="364" stopIfTrue="1" operator="between">
      <formula>1</formula>
      <formula>20</formula>
    </cfRule>
  </conditionalFormatting>
  <conditionalFormatting sqref="S68:S69">
    <cfRule type="cellIs" dxfId="232" priority="361" stopIfTrue="1" operator="greaterThan">
      <formula>0.7</formula>
    </cfRule>
    <cfRule type="cellIs" dxfId="231" priority="362" stopIfTrue="1" operator="between">
      <formula>0.69</formula>
      <formula>0.45</formula>
    </cfRule>
    <cfRule type="cellIs" dxfId="230" priority="363" stopIfTrue="1" operator="between">
      <formula>0</formula>
      <formula>0.44</formula>
    </cfRule>
  </conditionalFormatting>
  <conditionalFormatting sqref="F62:Q62">
    <cfRule type="cellIs" dxfId="229" priority="325" stopIfTrue="1" operator="between">
      <formula>1</formula>
      <formula>20</formula>
    </cfRule>
  </conditionalFormatting>
  <conditionalFormatting sqref="F63:Q63">
    <cfRule type="cellIs" dxfId="228" priority="324" stopIfTrue="1" operator="between">
      <formula>1</formula>
      <formula>20</formula>
    </cfRule>
  </conditionalFormatting>
  <conditionalFormatting sqref="S62:S63">
    <cfRule type="cellIs" dxfId="227" priority="321" stopIfTrue="1" operator="greaterThan">
      <formula>0.7</formula>
    </cfRule>
    <cfRule type="cellIs" dxfId="226" priority="322" stopIfTrue="1" operator="between">
      <formula>0.69</formula>
      <formula>0.45</formula>
    </cfRule>
    <cfRule type="cellIs" dxfId="225" priority="323" stopIfTrue="1" operator="between">
      <formula>0</formula>
      <formula>0.44</formula>
    </cfRule>
  </conditionalFormatting>
  <conditionalFormatting sqref="F64:Q64">
    <cfRule type="cellIs" dxfId="224" priority="305" stopIfTrue="1" operator="between">
      <formula>1</formula>
      <formula>20</formula>
    </cfRule>
  </conditionalFormatting>
  <conditionalFormatting sqref="F65:Q65">
    <cfRule type="cellIs" dxfId="223" priority="304" stopIfTrue="1" operator="between">
      <formula>1</formula>
      <formula>20</formula>
    </cfRule>
  </conditionalFormatting>
  <conditionalFormatting sqref="S64:S65">
    <cfRule type="cellIs" dxfId="222" priority="301" stopIfTrue="1" operator="greaterThan">
      <formula>0.7</formula>
    </cfRule>
    <cfRule type="cellIs" dxfId="221" priority="302" stopIfTrue="1" operator="between">
      <formula>0.69</formula>
      <formula>0.45</formula>
    </cfRule>
    <cfRule type="cellIs" dxfId="220" priority="303" stopIfTrue="1" operator="between">
      <formula>0</formula>
      <formula>0.44</formula>
    </cfRule>
  </conditionalFormatting>
  <conditionalFormatting sqref="F66:Q66">
    <cfRule type="cellIs" dxfId="219" priority="300" stopIfTrue="1" operator="between">
      <formula>1</formula>
      <formula>20</formula>
    </cfRule>
  </conditionalFormatting>
  <conditionalFormatting sqref="F67:Q67">
    <cfRule type="cellIs" dxfId="218" priority="299" stopIfTrue="1" operator="between">
      <formula>1</formula>
      <formula>20</formula>
    </cfRule>
  </conditionalFormatting>
  <conditionalFormatting sqref="S66:S67">
    <cfRule type="cellIs" dxfId="217" priority="296" stopIfTrue="1" operator="greaterThan">
      <formula>0.7</formula>
    </cfRule>
    <cfRule type="cellIs" dxfId="216" priority="297" stopIfTrue="1" operator="between">
      <formula>0.69</formula>
      <formula>0.45</formula>
    </cfRule>
    <cfRule type="cellIs" dxfId="215" priority="298" stopIfTrue="1" operator="between">
      <formula>0</formula>
      <formula>0.44</formula>
    </cfRule>
  </conditionalFormatting>
  <conditionalFormatting sqref="F70:Q70">
    <cfRule type="cellIs" dxfId="214" priority="274" stopIfTrue="1" operator="between">
      <formula>1</formula>
      <formula>20</formula>
    </cfRule>
  </conditionalFormatting>
  <conditionalFormatting sqref="F71:Q71">
    <cfRule type="cellIs" dxfId="213" priority="273" stopIfTrue="1" operator="between">
      <formula>1</formula>
      <formula>20</formula>
    </cfRule>
  </conditionalFormatting>
  <conditionalFormatting sqref="S70:S71">
    <cfRule type="cellIs" dxfId="212" priority="270" stopIfTrue="1" operator="greaterThan">
      <formula>0.7</formula>
    </cfRule>
    <cfRule type="cellIs" dxfId="211" priority="271" stopIfTrue="1" operator="between">
      <formula>0.69</formula>
      <formula>0.45</formula>
    </cfRule>
    <cfRule type="cellIs" dxfId="210" priority="272" stopIfTrue="1" operator="between">
      <formula>0</formula>
      <formula>0.44</formula>
    </cfRule>
  </conditionalFormatting>
  <conditionalFormatting sqref="F102:Q102">
    <cfRule type="cellIs" dxfId="209" priority="269" stopIfTrue="1" operator="between">
      <formula>1</formula>
      <formula>20</formula>
    </cfRule>
  </conditionalFormatting>
  <conditionalFormatting sqref="F103:Q103">
    <cfRule type="cellIs" dxfId="208" priority="268" stopIfTrue="1" operator="between">
      <formula>1</formula>
      <formula>20</formula>
    </cfRule>
  </conditionalFormatting>
  <conditionalFormatting sqref="S102:S103">
    <cfRule type="cellIs" dxfId="207" priority="265" stopIfTrue="1" operator="greaterThan">
      <formula>0.7</formula>
    </cfRule>
    <cfRule type="cellIs" dxfId="206" priority="266" stopIfTrue="1" operator="between">
      <formula>0.69</formula>
      <formula>0.45</formula>
    </cfRule>
    <cfRule type="cellIs" dxfId="205" priority="267" stopIfTrue="1" operator="between">
      <formula>0</formula>
      <formula>0.44</formula>
    </cfRule>
  </conditionalFormatting>
  <conditionalFormatting sqref="F72:Q72">
    <cfRule type="cellIs" dxfId="204" priority="259" stopIfTrue="1" operator="between">
      <formula>1</formula>
      <formula>20</formula>
    </cfRule>
  </conditionalFormatting>
  <conditionalFormatting sqref="F73:Q73">
    <cfRule type="cellIs" dxfId="203" priority="258" stopIfTrue="1" operator="between">
      <formula>1</formula>
      <formula>20</formula>
    </cfRule>
  </conditionalFormatting>
  <conditionalFormatting sqref="S72:S73">
    <cfRule type="cellIs" dxfId="202" priority="255" stopIfTrue="1" operator="greaterThan">
      <formula>0.7</formula>
    </cfRule>
    <cfRule type="cellIs" dxfId="201" priority="256" stopIfTrue="1" operator="between">
      <formula>0.69</formula>
      <formula>0.45</formula>
    </cfRule>
    <cfRule type="cellIs" dxfId="200" priority="257" stopIfTrue="1" operator="between">
      <formula>0</formula>
      <formula>0.44</formula>
    </cfRule>
  </conditionalFormatting>
  <conditionalFormatting sqref="F22">
    <cfRule type="cellIs" dxfId="199" priority="254" stopIfTrue="1" operator="between">
      <formula>1</formula>
      <formula>20</formula>
    </cfRule>
  </conditionalFormatting>
  <conditionalFormatting sqref="F23:Q23">
    <cfRule type="cellIs" dxfId="198" priority="253" stopIfTrue="1" operator="between">
      <formula>1</formula>
      <formula>20</formula>
    </cfRule>
  </conditionalFormatting>
  <conditionalFormatting sqref="S22:S23">
    <cfRule type="cellIs" dxfId="197" priority="250" stopIfTrue="1" operator="greaterThan">
      <formula>0.7</formula>
    </cfRule>
    <cfRule type="cellIs" dxfId="196" priority="251" stopIfTrue="1" operator="between">
      <formula>0.69</formula>
      <formula>0.45</formula>
    </cfRule>
    <cfRule type="cellIs" dxfId="195" priority="252" stopIfTrue="1" operator="between">
      <formula>0</formula>
      <formula>0.44</formula>
    </cfRule>
  </conditionalFormatting>
  <conditionalFormatting sqref="G22:Q22">
    <cfRule type="cellIs" dxfId="194" priority="249" stopIfTrue="1" operator="between">
      <formula>1</formula>
      <formula>20</formula>
    </cfRule>
  </conditionalFormatting>
  <conditionalFormatting sqref="F10:G10">
    <cfRule type="cellIs" dxfId="193" priority="248" stopIfTrue="1" operator="between">
      <formula>1</formula>
      <formula>20</formula>
    </cfRule>
  </conditionalFormatting>
  <conditionalFormatting sqref="F11:G11">
    <cfRule type="cellIs" dxfId="192" priority="247" stopIfTrue="1" operator="between">
      <formula>1</formula>
      <formula>20</formula>
    </cfRule>
  </conditionalFormatting>
  <conditionalFormatting sqref="F25:K25">
    <cfRule type="cellIs" dxfId="191" priority="177" stopIfTrue="1" operator="between">
      <formula>1</formula>
      <formula>20</formula>
    </cfRule>
  </conditionalFormatting>
  <conditionalFormatting sqref="S12:S13">
    <cfRule type="cellIs" dxfId="190" priority="243" stopIfTrue="1" operator="greaterThan">
      <formula>0.7</formula>
    </cfRule>
    <cfRule type="cellIs" dxfId="189" priority="244" stopIfTrue="1" operator="between">
      <formula>0.69</formula>
      <formula>0.45</formula>
    </cfRule>
    <cfRule type="cellIs" dxfId="188" priority="245" stopIfTrue="1" operator="between">
      <formula>0</formula>
      <formula>0.44</formula>
    </cfRule>
  </conditionalFormatting>
  <conditionalFormatting sqref="F12 H12:Q12">
    <cfRule type="cellIs" dxfId="187" priority="230" stopIfTrue="1" operator="between">
      <formula>1</formula>
      <formula>20</formula>
    </cfRule>
  </conditionalFormatting>
  <conditionalFormatting sqref="L30:Q30">
    <cfRule type="cellIs" dxfId="186" priority="179" stopIfTrue="1" operator="between">
      <formula>1</formula>
      <formula>20</formula>
    </cfRule>
  </conditionalFormatting>
  <conditionalFormatting sqref="F31:K31">
    <cfRule type="cellIs" dxfId="185" priority="171" stopIfTrue="1" operator="between">
      <formula>1</formula>
      <formula>20</formula>
    </cfRule>
  </conditionalFormatting>
  <conditionalFormatting sqref="O53:Q53">
    <cfRule type="cellIs" dxfId="184" priority="103" stopIfTrue="1" operator="between">
      <formula>1</formula>
      <formula>20</formula>
    </cfRule>
  </conditionalFormatting>
  <conditionalFormatting sqref="S14:S15">
    <cfRule type="cellIs" dxfId="183" priority="236" stopIfTrue="1" operator="greaterThan">
      <formula>0.7</formula>
    </cfRule>
    <cfRule type="cellIs" dxfId="182" priority="237" stopIfTrue="1" operator="between">
      <formula>0.69</formula>
      <formula>0.45</formula>
    </cfRule>
    <cfRule type="cellIs" dxfId="181" priority="238" stopIfTrue="1" operator="between">
      <formula>0</formula>
      <formula>0.44</formula>
    </cfRule>
  </conditionalFormatting>
  <conditionalFormatting sqref="F16:H16">
    <cfRule type="cellIs" dxfId="180" priority="222" stopIfTrue="1" operator="between">
      <formula>1</formula>
      <formula>20</formula>
    </cfRule>
  </conditionalFormatting>
  <conditionalFormatting sqref="F17:H17">
    <cfRule type="cellIs" dxfId="179" priority="221" stopIfTrue="1" operator="between">
      <formula>1</formula>
      <formula>20</formula>
    </cfRule>
  </conditionalFormatting>
  <conditionalFormatting sqref="F14:Q14">
    <cfRule type="cellIs" dxfId="178" priority="232" stopIfTrue="1" operator="between">
      <formula>1</formula>
      <formula>20</formula>
    </cfRule>
  </conditionalFormatting>
  <conditionalFormatting sqref="F15:Q15">
    <cfRule type="cellIs" dxfId="177" priority="231" stopIfTrue="1" operator="between">
      <formula>1</formula>
      <formula>20</formula>
    </cfRule>
  </conditionalFormatting>
  <conditionalFormatting sqref="F13:Q13">
    <cfRule type="cellIs" dxfId="176" priority="229" stopIfTrue="1" operator="between">
      <formula>1</formula>
      <formula>20</formula>
    </cfRule>
  </conditionalFormatting>
  <conditionalFormatting sqref="G12">
    <cfRule type="cellIs" dxfId="175" priority="228" stopIfTrue="1" operator="between">
      <formula>1</formula>
      <formula>20</formula>
    </cfRule>
  </conditionalFormatting>
  <conditionalFormatting sqref="S16:S17">
    <cfRule type="cellIs" dxfId="174" priority="225" stopIfTrue="1" operator="greaterThan">
      <formula>0.7</formula>
    </cfRule>
    <cfRule type="cellIs" dxfId="173" priority="226" stopIfTrue="1" operator="between">
      <formula>0.69</formula>
      <formula>0.45</formula>
    </cfRule>
    <cfRule type="cellIs" dxfId="172" priority="227" stopIfTrue="1" operator="between">
      <formula>0</formula>
      <formula>0.44</formula>
    </cfRule>
  </conditionalFormatting>
  <conditionalFormatting sqref="I16:Q16">
    <cfRule type="cellIs" dxfId="171" priority="224" stopIfTrue="1" operator="between">
      <formula>1</formula>
      <formula>20</formula>
    </cfRule>
  </conditionalFormatting>
  <conditionalFormatting sqref="I17:Q17">
    <cfRule type="cellIs" dxfId="170" priority="223" stopIfTrue="1" operator="between">
      <formula>1</formula>
      <formula>20</formula>
    </cfRule>
  </conditionalFormatting>
  <conditionalFormatting sqref="F20:Q20">
    <cfRule type="cellIs" dxfId="169" priority="213" stopIfTrue="1" operator="between">
      <formula>1</formula>
      <formula>20</formula>
    </cfRule>
  </conditionalFormatting>
  <conditionalFormatting sqref="F21:Q21">
    <cfRule type="cellIs" dxfId="168" priority="212" stopIfTrue="1" operator="between">
      <formula>1</formula>
      <formula>20</formula>
    </cfRule>
  </conditionalFormatting>
  <conditionalFormatting sqref="F18:I18">
    <cfRule type="cellIs" dxfId="167" priority="204" stopIfTrue="1" operator="between">
      <formula>1</formula>
      <formula>20</formula>
    </cfRule>
  </conditionalFormatting>
  <conditionalFormatting sqref="F19:I19">
    <cfRule type="cellIs" dxfId="166" priority="203" stopIfTrue="1" operator="between">
      <formula>1</formula>
      <formula>20</formula>
    </cfRule>
  </conditionalFormatting>
  <conditionalFormatting sqref="S20:S21">
    <cfRule type="cellIs" dxfId="165" priority="218" stopIfTrue="1" operator="greaterThan">
      <formula>0.7</formula>
    </cfRule>
    <cfRule type="cellIs" dxfId="164" priority="219" stopIfTrue="1" operator="between">
      <formula>0.69</formula>
      <formula>0.45</formula>
    </cfRule>
    <cfRule type="cellIs" dxfId="163" priority="220" stopIfTrue="1" operator="between">
      <formula>0</formula>
      <formula>0.44</formula>
    </cfRule>
  </conditionalFormatting>
  <conditionalFormatting sqref="F28:K28">
    <cfRule type="cellIs" dxfId="162" priority="174" stopIfTrue="1" operator="between">
      <formula>1</formula>
      <formula>20</formula>
    </cfRule>
  </conditionalFormatting>
  <conditionalFormatting sqref="F29:K29">
    <cfRule type="cellIs" dxfId="161" priority="173" stopIfTrue="1" operator="between">
      <formula>1</formula>
      <formula>20</formula>
    </cfRule>
  </conditionalFormatting>
  <conditionalFormatting sqref="F30:K30">
    <cfRule type="cellIs" dxfId="160" priority="172" stopIfTrue="1" operator="between">
      <formula>1</formula>
      <formula>20</formula>
    </cfRule>
  </conditionalFormatting>
  <conditionalFormatting sqref="F41:L41">
    <cfRule type="cellIs" dxfId="159" priority="164" stopIfTrue="1" operator="between">
      <formula>1</formula>
      <formula>20</formula>
    </cfRule>
  </conditionalFormatting>
  <conditionalFormatting sqref="F40:L40">
    <cfRule type="cellIs" dxfId="158" priority="165" stopIfTrue="1" operator="between">
      <formula>1</formula>
      <formula>20</formula>
    </cfRule>
  </conditionalFormatting>
  <conditionalFormatting sqref="F57:M57">
    <cfRule type="cellIs" dxfId="157" priority="157" stopIfTrue="1" operator="between">
      <formula>1</formula>
      <formula>20</formula>
    </cfRule>
  </conditionalFormatting>
  <conditionalFormatting sqref="S18:S19">
    <cfRule type="cellIs" dxfId="156" priority="209" stopIfTrue="1" operator="greaterThan">
      <formula>0.7</formula>
    </cfRule>
    <cfRule type="cellIs" dxfId="155" priority="210" stopIfTrue="1" operator="between">
      <formula>0.69</formula>
      <formula>0.45</formula>
    </cfRule>
    <cfRule type="cellIs" dxfId="154" priority="211" stopIfTrue="1" operator="between">
      <formula>0</formula>
      <formula>0.44</formula>
    </cfRule>
  </conditionalFormatting>
  <conditionalFormatting sqref="J18:Q18">
    <cfRule type="cellIs" dxfId="153" priority="208" stopIfTrue="1" operator="between">
      <formula>1</formula>
      <formula>20</formula>
    </cfRule>
  </conditionalFormatting>
  <conditionalFormatting sqref="J19:Q19">
    <cfRule type="cellIs" dxfId="152" priority="207" stopIfTrue="1" operator="between">
      <formula>1</formula>
      <formula>20</formula>
    </cfRule>
  </conditionalFormatting>
  <conditionalFormatting sqref="F56:M56">
    <cfRule type="cellIs" dxfId="151" priority="158" stopIfTrue="1" operator="between">
      <formula>1</formula>
      <formula>20</formula>
    </cfRule>
  </conditionalFormatting>
  <conditionalFormatting sqref="F53:N53">
    <cfRule type="cellIs" dxfId="150" priority="90" stopIfTrue="1" operator="between">
      <formula>1</formula>
      <formula>20</formula>
    </cfRule>
  </conditionalFormatting>
  <conditionalFormatting sqref="O50:Q50">
    <cfRule type="cellIs" dxfId="149" priority="113" stopIfTrue="1" operator="between">
      <formula>1</formula>
      <formula>20</formula>
    </cfRule>
  </conditionalFormatting>
  <conditionalFormatting sqref="L25:Q25">
    <cfRule type="cellIs" dxfId="148" priority="201" stopIfTrue="1" operator="between">
      <formula>1</formula>
      <formula>20</formula>
    </cfRule>
  </conditionalFormatting>
  <conditionalFormatting sqref="S24:S25">
    <cfRule type="cellIs" dxfId="147" priority="198" stopIfTrue="1" operator="greaterThan">
      <formula>0.7</formula>
    </cfRule>
    <cfRule type="cellIs" dxfId="146" priority="199" stopIfTrue="1" operator="between">
      <formula>0.69</formula>
      <formula>0.45</formula>
    </cfRule>
    <cfRule type="cellIs" dxfId="145" priority="200" stopIfTrue="1" operator="between">
      <formula>0</formula>
      <formula>0.44</formula>
    </cfRule>
  </conditionalFormatting>
  <conditionalFormatting sqref="L24:Q24">
    <cfRule type="cellIs" dxfId="144" priority="197" stopIfTrue="1" operator="between">
      <formula>1</formula>
      <formula>20</formula>
    </cfRule>
  </conditionalFormatting>
  <conditionalFormatting sqref="N58:Q58">
    <cfRule type="cellIs" dxfId="143" priority="156" stopIfTrue="1" operator="between">
      <formula>1</formula>
      <formula>20</formula>
    </cfRule>
  </conditionalFormatting>
  <conditionalFormatting sqref="L27:Q27">
    <cfRule type="cellIs" dxfId="142" priority="195" stopIfTrue="1" operator="between">
      <formula>1</formula>
      <formula>20</formula>
    </cfRule>
  </conditionalFormatting>
  <conditionalFormatting sqref="S26:S27">
    <cfRule type="cellIs" dxfId="141" priority="192" stopIfTrue="1" operator="greaterThan">
      <formula>0.7</formula>
    </cfRule>
    <cfRule type="cellIs" dxfId="140" priority="193" stopIfTrue="1" operator="between">
      <formula>0.69</formula>
      <formula>0.45</formula>
    </cfRule>
    <cfRule type="cellIs" dxfId="139" priority="194" stopIfTrue="1" operator="between">
      <formula>0</formula>
      <formula>0.44</formula>
    </cfRule>
  </conditionalFormatting>
  <conditionalFormatting sqref="L26:Q26">
    <cfRule type="cellIs" dxfId="138" priority="191" stopIfTrue="1" operator="between">
      <formula>1</formula>
      <formula>20</formula>
    </cfRule>
  </conditionalFormatting>
  <conditionalFormatting sqref="L29:Q29">
    <cfRule type="cellIs" dxfId="137" priority="189" stopIfTrue="1" operator="between">
      <formula>1</formula>
      <formula>20</formula>
    </cfRule>
  </conditionalFormatting>
  <conditionalFormatting sqref="S28:S29">
    <cfRule type="cellIs" dxfId="136" priority="186" stopIfTrue="1" operator="greaterThan">
      <formula>0.7</formula>
    </cfRule>
    <cfRule type="cellIs" dxfId="135" priority="187" stopIfTrue="1" operator="between">
      <formula>0.69</formula>
      <formula>0.45</formula>
    </cfRule>
    <cfRule type="cellIs" dxfId="134" priority="188" stopIfTrue="1" operator="between">
      <formula>0</formula>
      <formula>0.44</formula>
    </cfRule>
  </conditionalFormatting>
  <conditionalFormatting sqref="L28:Q28">
    <cfRule type="cellIs" dxfId="133" priority="185" stopIfTrue="1" operator="between">
      <formula>1</formula>
      <formula>20</formula>
    </cfRule>
  </conditionalFormatting>
  <conditionalFormatting sqref="F26:K26">
    <cfRule type="cellIs" dxfId="132" priority="176" stopIfTrue="1" operator="between">
      <formula>1</formula>
      <formula>20</formula>
    </cfRule>
  </conditionalFormatting>
  <conditionalFormatting sqref="L31:Q31">
    <cfRule type="cellIs" dxfId="131" priority="183" stopIfTrue="1" operator="between">
      <formula>1</formula>
      <formula>20</formula>
    </cfRule>
  </conditionalFormatting>
  <conditionalFormatting sqref="S30:S31">
    <cfRule type="cellIs" dxfId="130" priority="180" stopIfTrue="1" operator="greaterThan">
      <formula>0.7</formula>
    </cfRule>
    <cfRule type="cellIs" dxfId="129" priority="181" stopIfTrue="1" operator="between">
      <formula>0.69</formula>
      <formula>0.45</formula>
    </cfRule>
    <cfRule type="cellIs" dxfId="128" priority="182" stopIfTrue="1" operator="between">
      <formula>0</formula>
      <formula>0.44</formula>
    </cfRule>
  </conditionalFormatting>
  <conditionalFormatting sqref="F52:N52">
    <cfRule type="cellIs" dxfId="127" priority="91" stopIfTrue="1" operator="between">
      <formula>1</formula>
      <formula>20</formula>
    </cfRule>
  </conditionalFormatting>
  <conditionalFormatting sqref="F24:K24">
    <cfRule type="cellIs" dxfId="126" priority="178" stopIfTrue="1" operator="between">
      <formula>1</formula>
      <formula>20</formula>
    </cfRule>
  </conditionalFormatting>
  <conditionalFormatting sqref="F46:M46">
    <cfRule type="cellIs" dxfId="125" priority="128" stopIfTrue="1" operator="between">
      <formula>1</formula>
      <formula>20</formula>
    </cfRule>
  </conditionalFormatting>
  <conditionalFormatting sqref="F27:K27">
    <cfRule type="cellIs" dxfId="124" priority="175" stopIfTrue="1" operator="between">
      <formula>1</formula>
      <formula>20</formula>
    </cfRule>
  </conditionalFormatting>
  <conditionalFormatting sqref="F58:L58">
    <cfRule type="cellIs" dxfId="123" priority="142" stopIfTrue="1" operator="between">
      <formula>1</formula>
      <formula>20</formula>
    </cfRule>
  </conditionalFormatting>
  <conditionalFormatting sqref="F59:L59">
    <cfRule type="cellIs" dxfId="122" priority="141" stopIfTrue="1" operator="between">
      <formula>1</formula>
      <formula>20</formula>
    </cfRule>
  </conditionalFormatting>
  <conditionalFormatting sqref="M58">
    <cfRule type="cellIs" dxfId="121" priority="151" stopIfTrue="1" operator="between">
      <formula>1</formula>
      <formula>20</formula>
    </cfRule>
  </conditionalFormatting>
  <conditionalFormatting sqref="M59">
    <cfRule type="cellIs" dxfId="120" priority="150" stopIfTrue="1" operator="between">
      <formula>1</formula>
      <formula>20</formula>
    </cfRule>
  </conditionalFormatting>
  <conditionalFormatting sqref="M40:Q40">
    <cfRule type="cellIs" dxfId="119" priority="170" stopIfTrue="1" operator="between">
      <formula>1</formula>
      <formula>20</formula>
    </cfRule>
  </conditionalFormatting>
  <conditionalFormatting sqref="M41:Q41">
    <cfRule type="cellIs" dxfId="118" priority="169" stopIfTrue="1" operator="between">
      <formula>1</formula>
      <formula>20</formula>
    </cfRule>
  </conditionalFormatting>
  <conditionalFormatting sqref="S40:S41">
    <cfRule type="cellIs" dxfId="117" priority="166" stopIfTrue="1" operator="greaterThan">
      <formula>0.7</formula>
    </cfRule>
    <cfRule type="cellIs" dxfId="116" priority="167" stopIfTrue="1" operator="between">
      <formula>0.69</formula>
      <formula>0.45</formula>
    </cfRule>
    <cfRule type="cellIs" dxfId="115" priority="168" stopIfTrue="1" operator="between">
      <formula>0</formula>
      <formula>0.44</formula>
    </cfRule>
  </conditionalFormatting>
  <conditionalFormatting sqref="F60:M60">
    <cfRule type="cellIs" dxfId="114" priority="140" stopIfTrue="1" operator="between">
      <formula>1</formula>
      <formula>20</formula>
    </cfRule>
  </conditionalFormatting>
  <conditionalFormatting sqref="F61:M61">
    <cfRule type="cellIs" dxfId="113" priority="139" stopIfTrue="1" operator="between">
      <formula>1</formula>
      <formula>20</formula>
    </cfRule>
  </conditionalFormatting>
  <conditionalFormatting sqref="N56:Q56">
    <cfRule type="cellIs" dxfId="112" priority="163" stopIfTrue="1" operator="between">
      <formula>1</formula>
      <formula>20</formula>
    </cfRule>
  </conditionalFormatting>
  <conditionalFormatting sqref="N57:Q57">
    <cfRule type="cellIs" dxfId="111" priority="162" stopIfTrue="1" operator="between">
      <formula>1</formula>
      <formula>20</formula>
    </cfRule>
  </conditionalFormatting>
  <conditionalFormatting sqref="S56:S57">
    <cfRule type="cellIs" dxfId="110" priority="159" stopIfTrue="1" operator="greaterThan">
      <formula>0.7</formula>
    </cfRule>
    <cfRule type="cellIs" dxfId="109" priority="160" stopIfTrue="1" operator="between">
      <formula>0.69</formula>
      <formula>0.45</formula>
    </cfRule>
    <cfRule type="cellIs" dxfId="108" priority="161" stopIfTrue="1" operator="between">
      <formula>0</formula>
      <formula>0.44</formula>
    </cfRule>
  </conditionalFormatting>
  <conditionalFormatting sqref="N46">
    <cfRule type="cellIs" dxfId="107" priority="124" stopIfTrue="1" operator="between">
      <formula>1</formula>
      <formula>20</formula>
    </cfRule>
  </conditionalFormatting>
  <conditionalFormatting sqref="N47">
    <cfRule type="cellIs" dxfId="106" priority="123" stopIfTrue="1" operator="between">
      <formula>1</formula>
      <formula>20</formula>
    </cfRule>
  </conditionalFormatting>
  <conditionalFormatting sqref="F48:N48">
    <cfRule type="cellIs" dxfId="105" priority="95" stopIfTrue="1" operator="between">
      <formula>1</formula>
      <formula>20</formula>
    </cfRule>
  </conditionalFormatting>
  <conditionalFormatting sqref="N59:Q59">
    <cfRule type="cellIs" dxfId="104" priority="155" stopIfTrue="1" operator="between">
      <formula>1</formula>
      <formula>20</formula>
    </cfRule>
  </conditionalFormatting>
  <conditionalFormatting sqref="S58:S59">
    <cfRule type="cellIs" dxfId="103" priority="152" stopIfTrue="1" operator="greaterThan">
      <formula>0.7</formula>
    </cfRule>
    <cfRule type="cellIs" dxfId="102" priority="153" stopIfTrue="1" operator="between">
      <formula>0.69</formula>
      <formula>0.45</formula>
    </cfRule>
    <cfRule type="cellIs" dxfId="101" priority="154" stopIfTrue="1" operator="between">
      <formula>0</formula>
      <formula>0.44</formula>
    </cfRule>
  </conditionalFormatting>
  <conditionalFormatting sqref="F44:M44">
    <cfRule type="cellIs" dxfId="100" priority="126" stopIfTrue="1" operator="between">
      <formula>1</formula>
      <formula>20</formula>
    </cfRule>
  </conditionalFormatting>
  <conditionalFormatting sqref="F45:M45">
    <cfRule type="cellIs" dxfId="99" priority="125" stopIfTrue="1" operator="between">
      <formula>1</formula>
      <formula>20</formula>
    </cfRule>
  </conditionalFormatting>
  <conditionalFormatting sqref="N60:Q60">
    <cfRule type="cellIs" dxfId="98" priority="149" stopIfTrue="1" operator="between">
      <formula>1</formula>
      <formula>20</formula>
    </cfRule>
  </conditionalFormatting>
  <conditionalFormatting sqref="N61:Q61">
    <cfRule type="cellIs" dxfId="97" priority="148" stopIfTrue="1" operator="between">
      <formula>1</formula>
      <formula>20</formula>
    </cfRule>
  </conditionalFormatting>
  <conditionalFormatting sqref="S60:S61">
    <cfRule type="cellIs" dxfId="96" priority="145" stopIfTrue="1" operator="greaterThan">
      <formula>0.7</formula>
    </cfRule>
    <cfRule type="cellIs" dxfId="95" priority="146" stopIfTrue="1" operator="between">
      <formula>0.69</formula>
      <formula>0.45</formula>
    </cfRule>
    <cfRule type="cellIs" dxfId="94" priority="147" stopIfTrue="1" operator="between">
      <formula>0</formula>
      <formula>0.44</formula>
    </cfRule>
  </conditionalFormatting>
  <conditionalFormatting sqref="F50:N50">
    <cfRule type="cellIs" dxfId="93" priority="93" stopIfTrue="1" operator="between">
      <formula>1</formula>
      <formula>20</formula>
    </cfRule>
  </conditionalFormatting>
  <conditionalFormatting sqref="F51:N51">
    <cfRule type="cellIs" dxfId="92" priority="92" stopIfTrue="1" operator="between">
      <formula>1</formula>
      <formula>20</formula>
    </cfRule>
  </conditionalFormatting>
  <conditionalFormatting sqref="N44:Q44">
    <cfRule type="cellIs" dxfId="91" priority="138" stopIfTrue="1" operator="between">
      <formula>1</formula>
      <formula>20</formula>
    </cfRule>
  </conditionalFormatting>
  <conditionalFormatting sqref="N45:Q45">
    <cfRule type="cellIs" dxfId="90" priority="137" stopIfTrue="1" operator="between">
      <formula>1</formula>
      <formula>20</formula>
    </cfRule>
  </conditionalFormatting>
  <conditionalFormatting sqref="S44:S45">
    <cfRule type="cellIs" dxfId="89" priority="134" stopIfTrue="1" operator="greaterThan">
      <formula>0.7</formula>
    </cfRule>
    <cfRule type="cellIs" dxfId="88" priority="135" stopIfTrue="1" operator="between">
      <formula>0.69</formula>
      <formula>0.45</formula>
    </cfRule>
    <cfRule type="cellIs" dxfId="87" priority="136" stopIfTrue="1" operator="between">
      <formula>0</formula>
      <formula>0.44</formula>
    </cfRule>
  </conditionalFormatting>
  <conditionalFormatting sqref="O46:Q46">
    <cfRule type="cellIs" dxfId="86" priority="133" stopIfTrue="1" operator="between">
      <formula>1</formula>
      <formula>20</formula>
    </cfRule>
  </conditionalFormatting>
  <conditionalFormatting sqref="O47:Q47">
    <cfRule type="cellIs" dxfId="85" priority="132" stopIfTrue="1" operator="between">
      <formula>1</formula>
      <formula>20</formula>
    </cfRule>
  </conditionalFormatting>
  <conditionalFormatting sqref="S46:S47">
    <cfRule type="cellIs" dxfId="84" priority="129" stopIfTrue="1" operator="greaterThan">
      <formula>0.7</formula>
    </cfRule>
    <cfRule type="cellIs" dxfId="83" priority="130" stopIfTrue="1" operator="between">
      <formula>0.69</formula>
      <formula>0.45</formula>
    </cfRule>
    <cfRule type="cellIs" dxfId="82" priority="131" stopIfTrue="1" operator="between">
      <formula>0</formula>
      <formula>0.44</formula>
    </cfRule>
  </conditionalFormatting>
  <conditionalFormatting sqref="F47:M47">
    <cfRule type="cellIs" dxfId="81" priority="127" stopIfTrue="1" operator="between">
      <formula>1</formula>
      <formula>20</formula>
    </cfRule>
  </conditionalFormatting>
  <conditionalFormatting sqref="O52:Q52">
    <cfRule type="cellIs" dxfId="80" priority="104" stopIfTrue="1" operator="between">
      <formula>1</formula>
      <formula>20</formula>
    </cfRule>
  </conditionalFormatting>
  <conditionalFormatting sqref="O48:Q48">
    <cfRule type="cellIs" dxfId="79" priority="122" stopIfTrue="1" operator="between">
      <formula>1</formula>
      <formula>20</formula>
    </cfRule>
  </conditionalFormatting>
  <conditionalFormatting sqref="O49:Q49">
    <cfRule type="cellIs" dxfId="78" priority="121" stopIfTrue="1" operator="between">
      <formula>1</formula>
      <formula>20</formula>
    </cfRule>
  </conditionalFormatting>
  <conditionalFormatting sqref="S48:S49">
    <cfRule type="cellIs" dxfId="77" priority="118" stopIfTrue="1" operator="greaterThan">
      <formula>0.7</formula>
    </cfRule>
    <cfRule type="cellIs" dxfId="76" priority="119" stopIfTrue="1" operator="between">
      <formula>0.69</formula>
      <formula>0.45</formula>
    </cfRule>
    <cfRule type="cellIs" dxfId="75" priority="120" stopIfTrue="1" operator="between">
      <formula>0</formula>
      <formula>0.44</formula>
    </cfRule>
  </conditionalFormatting>
  <conditionalFormatting sqref="F49:N49">
    <cfRule type="cellIs" dxfId="74" priority="94" stopIfTrue="1" operator="between">
      <formula>1</formula>
      <formula>20</formula>
    </cfRule>
  </conditionalFormatting>
  <conditionalFormatting sqref="O51:Q51">
    <cfRule type="cellIs" dxfId="73" priority="112" stopIfTrue="1" operator="between">
      <formula>1</formula>
      <formula>20</formula>
    </cfRule>
  </conditionalFormatting>
  <conditionalFormatting sqref="S50:S51">
    <cfRule type="cellIs" dxfId="72" priority="109" stopIfTrue="1" operator="greaterThan">
      <formula>0.7</formula>
    </cfRule>
    <cfRule type="cellIs" dxfId="71" priority="110" stopIfTrue="1" operator="between">
      <formula>0.69</formula>
      <formula>0.45</formula>
    </cfRule>
    <cfRule type="cellIs" dxfId="70" priority="111" stopIfTrue="1" operator="between">
      <formula>0</formula>
      <formula>0.44</formula>
    </cfRule>
  </conditionalFormatting>
  <conditionalFormatting sqref="S52:S53">
    <cfRule type="cellIs" dxfId="69" priority="100" stopIfTrue="1" operator="greaterThan">
      <formula>0.7</formula>
    </cfRule>
    <cfRule type="cellIs" dxfId="68" priority="101" stopIfTrue="1" operator="between">
      <formula>0.69</formula>
      <formula>0.45</formula>
    </cfRule>
    <cfRule type="cellIs" dxfId="67" priority="102" stopIfTrue="1" operator="between">
      <formula>0</formula>
      <formula>0.44</formula>
    </cfRule>
  </conditionalFormatting>
  <conditionalFormatting sqref="F78:Q78">
    <cfRule type="cellIs" dxfId="66" priority="82" stopIfTrue="1" operator="between">
      <formula>1</formula>
      <formula>20</formula>
    </cfRule>
  </conditionalFormatting>
  <conditionalFormatting sqref="F79:Q79">
    <cfRule type="cellIs" dxfId="65" priority="81" stopIfTrue="1" operator="between">
      <formula>1</formula>
      <formula>20</formula>
    </cfRule>
  </conditionalFormatting>
  <conditionalFormatting sqref="S78:S81">
    <cfRule type="cellIs" dxfId="64" priority="78" stopIfTrue="1" operator="greaterThan">
      <formula>0.7</formula>
    </cfRule>
    <cfRule type="cellIs" dxfId="63" priority="79" stopIfTrue="1" operator="between">
      <formula>0.69</formula>
      <formula>0.45</formula>
    </cfRule>
    <cfRule type="cellIs" dxfId="62" priority="80" stopIfTrue="1" operator="between">
      <formula>0</formula>
      <formula>0.44</formula>
    </cfRule>
  </conditionalFormatting>
  <conditionalFormatting sqref="F82:Q82">
    <cfRule type="cellIs" dxfId="61" priority="77" stopIfTrue="1" operator="between">
      <formula>1</formula>
      <formula>20</formula>
    </cfRule>
  </conditionalFormatting>
  <conditionalFormatting sqref="F83:Q83">
    <cfRule type="cellIs" dxfId="60" priority="76" stopIfTrue="1" operator="between">
      <formula>1</formula>
      <formula>20</formula>
    </cfRule>
  </conditionalFormatting>
  <conditionalFormatting sqref="S82:S83">
    <cfRule type="cellIs" dxfId="59" priority="73" stopIfTrue="1" operator="greaterThan">
      <formula>0.7</formula>
    </cfRule>
    <cfRule type="cellIs" dxfId="58" priority="74" stopIfTrue="1" operator="between">
      <formula>0.69</formula>
      <formula>0.45</formula>
    </cfRule>
    <cfRule type="cellIs" dxfId="57" priority="75" stopIfTrue="1" operator="between">
      <formula>0</formula>
      <formula>0.44</formula>
    </cfRule>
  </conditionalFormatting>
  <conditionalFormatting sqref="F84:Q84">
    <cfRule type="cellIs" dxfId="56" priority="72" stopIfTrue="1" operator="between">
      <formula>1</formula>
      <formula>20</formula>
    </cfRule>
  </conditionalFormatting>
  <conditionalFormatting sqref="F85:Q85">
    <cfRule type="cellIs" dxfId="55" priority="71" stopIfTrue="1" operator="between">
      <formula>1</formula>
      <formula>20</formula>
    </cfRule>
  </conditionalFormatting>
  <conditionalFormatting sqref="S84:S85">
    <cfRule type="cellIs" dxfId="54" priority="68" stopIfTrue="1" operator="greaterThan">
      <formula>0.7</formula>
    </cfRule>
    <cfRule type="cellIs" dxfId="53" priority="69" stopIfTrue="1" operator="between">
      <formula>0.69</formula>
      <formula>0.45</formula>
    </cfRule>
    <cfRule type="cellIs" dxfId="52" priority="70" stopIfTrue="1" operator="between">
      <formula>0</formula>
      <formula>0.44</formula>
    </cfRule>
  </conditionalFormatting>
  <conditionalFormatting sqref="F80:Q80">
    <cfRule type="cellIs" dxfId="51" priority="67" stopIfTrue="1" operator="between">
      <formula>1</formula>
      <formula>20</formula>
    </cfRule>
  </conditionalFormatting>
  <conditionalFormatting sqref="F81:Q81">
    <cfRule type="cellIs" dxfId="50" priority="66" stopIfTrue="1" operator="between">
      <formula>1</formula>
      <formula>20</formula>
    </cfRule>
  </conditionalFormatting>
  <conditionalFormatting sqref="F86:Q86">
    <cfRule type="cellIs" dxfId="49" priority="65" stopIfTrue="1" operator="between">
      <formula>1</formula>
      <formula>20</formula>
    </cfRule>
  </conditionalFormatting>
  <conditionalFormatting sqref="F87:Q87">
    <cfRule type="cellIs" dxfId="48" priority="64" stopIfTrue="1" operator="between">
      <formula>1</formula>
      <formula>20</formula>
    </cfRule>
  </conditionalFormatting>
  <conditionalFormatting sqref="S86:S87">
    <cfRule type="cellIs" dxfId="47" priority="61" stopIfTrue="1" operator="greaterThan">
      <formula>0.7</formula>
    </cfRule>
    <cfRule type="cellIs" dxfId="46" priority="62" stopIfTrue="1" operator="between">
      <formula>0.69</formula>
      <formula>0.45</formula>
    </cfRule>
    <cfRule type="cellIs" dxfId="45" priority="63" stopIfTrue="1" operator="between">
      <formula>0</formula>
      <formula>0.44</formula>
    </cfRule>
  </conditionalFormatting>
  <conditionalFormatting sqref="F88:Q88">
    <cfRule type="cellIs" dxfId="44" priority="60" stopIfTrue="1" operator="between">
      <formula>1</formula>
      <formula>20</formula>
    </cfRule>
  </conditionalFormatting>
  <conditionalFormatting sqref="F89:Q89">
    <cfRule type="cellIs" dxfId="43" priority="59" stopIfTrue="1" operator="between">
      <formula>1</formula>
      <formula>20</formula>
    </cfRule>
  </conditionalFormatting>
  <conditionalFormatting sqref="S88:S89">
    <cfRule type="cellIs" dxfId="42" priority="56" stopIfTrue="1" operator="greaterThan">
      <formula>0.7</formula>
    </cfRule>
    <cfRule type="cellIs" dxfId="41" priority="57" stopIfTrue="1" operator="between">
      <formula>0.69</formula>
      <formula>0.45</formula>
    </cfRule>
    <cfRule type="cellIs" dxfId="40" priority="58" stopIfTrue="1" operator="between">
      <formula>0</formula>
      <formula>0.44</formula>
    </cfRule>
  </conditionalFormatting>
  <conditionalFormatting sqref="F90:Q90">
    <cfRule type="cellIs" dxfId="39" priority="55" stopIfTrue="1" operator="between">
      <formula>1</formula>
      <formula>20</formula>
    </cfRule>
  </conditionalFormatting>
  <conditionalFormatting sqref="F91:Q91">
    <cfRule type="cellIs" dxfId="38" priority="54" stopIfTrue="1" operator="between">
      <formula>1</formula>
      <formula>20</formula>
    </cfRule>
  </conditionalFormatting>
  <conditionalFormatting sqref="S90:S91">
    <cfRule type="cellIs" dxfId="37" priority="51" stopIfTrue="1" operator="greaterThan">
      <formula>0.7</formula>
    </cfRule>
    <cfRule type="cellIs" dxfId="36" priority="52" stopIfTrue="1" operator="between">
      <formula>0.69</formula>
      <formula>0.45</formula>
    </cfRule>
    <cfRule type="cellIs" dxfId="35" priority="53" stopIfTrue="1" operator="between">
      <formula>0</formula>
      <formula>0.44</formula>
    </cfRule>
  </conditionalFormatting>
  <conditionalFormatting sqref="F92:Q92">
    <cfRule type="cellIs" dxfId="34" priority="45" stopIfTrue="1" operator="between">
      <formula>1</formula>
      <formula>20</formula>
    </cfRule>
  </conditionalFormatting>
  <conditionalFormatting sqref="F93:Q93">
    <cfRule type="cellIs" dxfId="33" priority="44" stopIfTrue="1" operator="between">
      <formula>1</formula>
      <formula>20</formula>
    </cfRule>
  </conditionalFormatting>
  <conditionalFormatting sqref="S92:S93">
    <cfRule type="cellIs" dxfId="32" priority="41" stopIfTrue="1" operator="greaterThan">
      <formula>0.7</formula>
    </cfRule>
    <cfRule type="cellIs" dxfId="31" priority="42" stopIfTrue="1" operator="between">
      <formula>0.69</formula>
      <formula>0.45</formula>
    </cfRule>
    <cfRule type="cellIs" dxfId="30" priority="43" stopIfTrue="1" operator="between">
      <formula>0</formula>
      <formula>0.44</formula>
    </cfRule>
  </conditionalFormatting>
  <conditionalFormatting sqref="F96:Q96">
    <cfRule type="cellIs" dxfId="29" priority="35" stopIfTrue="1" operator="between">
      <formula>1</formula>
      <formula>20</formula>
    </cfRule>
  </conditionalFormatting>
  <conditionalFormatting sqref="F97:Q97">
    <cfRule type="cellIs" dxfId="28" priority="34" stopIfTrue="1" operator="between">
      <formula>1</formula>
      <formula>20</formula>
    </cfRule>
  </conditionalFormatting>
  <conditionalFormatting sqref="S96:S97">
    <cfRule type="cellIs" dxfId="27" priority="31" stopIfTrue="1" operator="greaterThan">
      <formula>0.7</formula>
    </cfRule>
    <cfRule type="cellIs" dxfId="26" priority="32" stopIfTrue="1" operator="between">
      <formula>0.69</formula>
      <formula>0.45</formula>
    </cfRule>
    <cfRule type="cellIs" dxfId="25" priority="33" stopIfTrue="1" operator="between">
      <formula>0</formula>
      <formula>0.44</formula>
    </cfRule>
  </conditionalFormatting>
  <conditionalFormatting sqref="F94:Q94">
    <cfRule type="cellIs" dxfId="24" priority="40" stopIfTrue="1" operator="between">
      <formula>1</formula>
      <formula>20</formula>
    </cfRule>
  </conditionalFormatting>
  <conditionalFormatting sqref="F95:Q95">
    <cfRule type="cellIs" dxfId="23" priority="39" stopIfTrue="1" operator="between">
      <formula>1</formula>
      <formula>20</formula>
    </cfRule>
  </conditionalFormatting>
  <conditionalFormatting sqref="S94:S95">
    <cfRule type="cellIs" dxfId="22" priority="36" stopIfTrue="1" operator="greaterThan">
      <formula>0.7</formula>
    </cfRule>
    <cfRule type="cellIs" dxfId="21" priority="37" stopIfTrue="1" operator="between">
      <formula>0.69</formula>
      <formula>0.45</formula>
    </cfRule>
    <cfRule type="cellIs" dxfId="20" priority="38" stopIfTrue="1" operator="between">
      <formula>0</formula>
      <formula>0.44</formula>
    </cfRule>
  </conditionalFormatting>
  <conditionalFormatting sqref="F74:Q74">
    <cfRule type="cellIs" dxfId="19" priority="20" stopIfTrue="1" operator="between">
      <formula>1</formula>
      <formula>20</formula>
    </cfRule>
  </conditionalFormatting>
  <conditionalFormatting sqref="F75:Q75">
    <cfRule type="cellIs" dxfId="18" priority="19" stopIfTrue="1" operator="between">
      <formula>1</formula>
      <formula>20</formula>
    </cfRule>
  </conditionalFormatting>
  <conditionalFormatting sqref="S74:S75">
    <cfRule type="cellIs" dxfId="17" priority="16" stopIfTrue="1" operator="greaterThan">
      <formula>0.7</formula>
    </cfRule>
    <cfRule type="cellIs" dxfId="16" priority="17" stopIfTrue="1" operator="between">
      <formula>0.69</formula>
      <formula>0.45</formula>
    </cfRule>
    <cfRule type="cellIs" dxfId="15" priority="18" stopIfTrue="1" operator="between">
      <formula>0</formula>
      <formula>0.44</formula>
    </cfRule>
  </conditionalFormatting>
  <conditionalFormatting sqref="F76:Q76">
    <cfRule type="cellIs" dxfId="14" priority="15" stopIfTrue="1" operator="between">
      <formula>1</formula>
      <formula>20</formula>
    </cfRule>
  </conditionalFormatting>
  <conditionalFormatting sqref="F77:Q77">
    <cfRule type="cellIs" dxfId="13" priority="14" stopIfTrue="1" operator="between">
      <formula>1</formula>
      <formula>20</formula>
    </cfRule>
  </conditionalFormatting>
  <conditionalFormatting sqref="S76:S77">
    <cfRule type="cellIs" dxfId="12" priority="11" stopIfTrue="1" operator="greaterThan">
      <formula>0.7</formula>
    </cfRule>
    <cfRule type="cellIs" dxfId="11" priority="12" stopIfTrue="1" operator="between">
      <formula>0.69</formula>
      <formula>0.45</formula>
    </cfRule>
    <cfRule type="cellIs" dxfId="10" priority="13" stopIfTrue="1" operator="between">
      <formula>0</formula>
      <formula>0.44</formula>
    </cfRule>
  </conditionalFormatting>
  <conditionalFormatting sqref="F98:Q98">
    <cfRule type="cellIs" dxfId="9" priority="10" stopIfTrue="1" operator="between">
      <formula>1</formula>
      <formula>20</formula>
    </cfRule>
  </conditionalFormatting>
  <conditionalFormatting sqref="F99:Q99">
    <cfRule type="cellIs" dxfId="8" priority="9" stopIfTrue="1" operator="between">
      <formula>1</formula>
      <formula>20</formula>
    </cfRule>
  </conditionalFormatting>
  <conditionalFormatting sqref="S98:S99">
    <cfRule type="cellIs" dxfId="7" priority="6" stopIfTrue="1" operator="greaterThan">
      <formula>0.7</formula>
    </cfRule>
    <cfRule type="cellIs" dxfId="6" priority="7" stopIfTrue="1" operator="between">
      <formula>0.69</formula>
      <formula>0.45</formula>
    </cfRule>
    <cfRule type="cellIs" dxfId="5" priority="8" stopIfTrue="1" operator="between">
      <formula>0</formula>
      <formula>0.44</formula>
    </cfRule>
  </conditionalFormatting>
  <conditionalFormatting sqref="F100:Q100">
    <cfRule type="cellIs" dxfId="4" priority="5" stopIfTrue="1" operator="between">
      <formula>1</formula>
      <formula>20</formula>
    </cfRule>
  </conditionalFormatting>
  <conditionalFormatting sqref="F101:Q101">
    <cfRule type="cellIs" dxfId="3" priority="4" stopIfTrue="1" operator="between">
      <formula>1</formula>
      <formula>20</formula>
    </cfRule>
  </conditionalFormatting>
  <conditionalFormatting sqref="S100:S101">
    <cfRule type="cellIs" dxfId="2" priority="1" stopIfTrue="1" operator="greaterThan">
      <formula>0.7</formula>
    </cfRule>
    <cfRule type="cellIs" dxfId="1" priority="2" stopIfTrue="1" operator="between">
      <formula>0.69</formula>
      <formula>0.45</formula>
    </cfRule>
    <cfRule type="cellIs" dxfId="0" priority="3" stopIfTrue="1" operator="between">
      <formula>0</formula>
      <formula>0.44</formula>
    </cfRule>
  </conditionalFormatting>
  <printOptions horizontalCentered="1"/>
  <pageMargins left="0.39370078740157483" right="0.39370078740157483" top="0.59055118110236227" bottom="0.59055118110236227" header="0" footer="0"/>
  <pageSetup scale="49" fitToHeight="0" orientation="landscape" r:id="rId1"/>
  <headerFooter alignWithMargins="0">
    <oddFooter>&amp;R&amp;8&amp;P/&amp;N</oddFooter>
  </headerFooter>
  <ignoredErrors>
    <ignoredError sqref="R10:S10 F104:R104 F105:P105 Q105:R105 R102:R103 R86:R89 R84 R74:R83 R64:R73 R62 R54:R61 R48:R53 R42:R47 R34:R41 R24:R33 R16:R23 R12:R15 R90:R98 R10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 SST</vt:lpstr>
      <vt:lpstr>'Plan de Mejora SST'!Área_de_impresión</vt:lpstr>
      <vt:lpstr>'Plan de Mejora SST'!Títulos_a_imprimir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SSECAM CONSULTORES SAS;RICARDO ABSALON BERNAL</dc:creator>
  <cp:lastModifiedBy>Alejandra Betancur</cp:lastModifiedBy>
  <cp:lastPrinted>2023-01-31T16:21:11Z</cp:lastPrinted>
  <dcterms:created xsi:type="dcterms:W3CDTF">2008-10-02T15:12:04Z</dcterms:created>
  <dcterms:modified xsi:type="dcterms:W3CDTF">2024-12-03T17:28:22Z</dcterms:modified>
</cp:coreProperties>
</file>