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lpha\gestiondocumental\INSTRUMENTOS ARCHIVISTICOS\PINAR\2024\"/>
    </mc:Choice>
  </mc:AlternateContent>
  <bookViews>
    <workbookView xWindow="-120" yWindow="-120" windowWidth="29040" windowHeight="15840" activeTab="6"/>
  </bookViews>
  <sheets>
    <sheet name="Aspectos críticos" sheetId="2" r:id="rId1"/>
    <sheet name="Evaluación " sheetId="1" r:id="rId2"/>
    <sheet name="Matriz de prioridades" sheetId="3" r:id="rId3"/>
    <sheet name="Vision Estrategica" sheetId="4" r:id="rId4"/>
    <sheet name="Proyectos" sheetId="5" r:id="rId5"/>
    <sheet name="Mapa de ruta" sheetId="8" r:id="rId6"/>
    <sheet name="Seguimiento y control" sheetId="7"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66" i="7" l="1"/>
  <c r="AT62" i="7"/>
  <c r="AT59" i="7"/>
  <c r="AT53" i="7"/>
  <c r="AT49" i="7"/>
  <c r="AT47" i="7"/>
  <c r="AT44" i="7"/>
  <c r="AT39" i="7"/>
  <c r="AT31" i="7"/>
  <c r="AT26" i="7"/>
  <c r="AT23" i="7"/>
  <c r="AT18" i="7"/>
  <c r="AT16" i="7"/>
  <c r="AT12" i="7"/>
  <c r="AT5" i="7"/>
  <c r="D20" i="3" l="1"/>
  <c r="H8" i="3"/>
  <c r="H9" i="3"/>
  <c r="H7" i="3"/>
  <c r="H5" i="3"/>
  <c r="R20" i="1"/>
  <c r="Q20" i="1"/>
  <c r="P20" i="1"/>
  <c r="O20" i="1"/>
  <c r="R19" i="1"/>
  <c r="Q19" i="1"/>
  <c r="P19" i="1"/>
  <c r="O19" i="1"/>
  <c r="S18" i="1"/>
  <c r="R18" i="1"/>
  <c r="Q18" i="1"/>
  <c r="P18" i="1"/>
  <c r="O18" i="1"/>
  <c r="N18" i="1"/>
  <c r="Q17" i="1"/>
  <c r="P17" i="1"/>
  <c r="O16" i="1"/>
  <c r="J213" i="1"/>
  <c r="H213" i="1"/>
  <c r="F213" i="1"/>
  <c r="D213" i="1"/>
  <c r="B213" i="1"/>
  <c r="N20" i="1" s="1"/>
  <c r="S20" i="1" s="1"/>
  <c r="J199" i="1"/>
  <c r="H199" i="1"/>
  <c r="F199" i="1"/>
  <c r="D199" i="1"/>
  <c r="B199" i="1"/>
  <c r="N19" i="1" s="1"/>
  <c r="S19" i="1" s="1"/>
  <c r="J184" i="1"/>
  <c r="R17" i="1" s="1"/>
  <c r="H184" i="1"/>
  <c r="F184" i="1"/>
  <c r="D184" i="1"/>
  <c r="O17" i="1" s="1"/>
  <c r="B184" i="1"/>
  <c r="N17" i="1" s="1"/>
  <c r="Q15" i="1"/>
  <c r="J170" i="1"/>
  <c r="R16" i="1" s="1"/>
  <c r="H170" i="1"/>
  <c r="Q16" i="1" s="1"/>
  <c r="F170" i="1"/>
  <c r="P16" i="1" s="1"/>
  <c r="D170" i="1"/>
  <c r="B170" i="1"/>
  <c r="N16" i="1" s="1"/>
  <c r="J156" i="1"/>
  <c r="R15" i="1" s="1"/>
  <c r="H156" i="1"/>
  <c r="F156" i="1"/>
  <c r="P15" i="1" s="1"/>
  <c r="D156" i="1"/>
  <c r="O15" i="1" s="1"/>
  <c r="B156" i="1"/>
  <c r="N15" i="1" s="1"/>
  <c r="R13" i="1"/>
  <c r="N13" i="1"/>
  <c r="J142" i="1"/>
  <c r="R14" i="1" s="1"/>
  <c r="H142" i="1"/>
  <c r="Q14" i="1" s="1"/>
  <c r="F142" i="1"/>
  <c r="P14" i="1" s="1"/>
  <c r="D142" i="1"/>
  <c r="O14" i="1" s="1"/>
  <c r="B142" i="1"/>
  <c r="N14" i="1" s="1"/>
  <c r="R12" i="1"/>
  <c r="P12" i="1"/>
  <c r="J128" i="1"/>
  <c r="H128" i="1"/>
  <c r="Q13" i="1" s="1"/>
  <c r="F128" i="1"/>
  <c r="P13" i="1" s="1"/>
  <c r="D128" i="1"/>
  <c r="O13" i="1" s="1"/>
  <c r="B128" i="1"/>
  <c r="J114" i="1"/>
  <c r="H114" i="1"/>
  <c r="Q12" i="1" s="1"/>
  <c r="F114" i="1"/>
  <c r="D114" i="1"/>
  <c r="O12" i="1" s="1"/>
  <c r="B114" i="1"/>
  <c r="N12" i="1" s="1"/>
  <c r="R10" i="1"/>
  <c r="J100" i="1"/>
  <c r="R11" i="1" s="1"/>
  <c r="H100" i="1"/>
  <c r="Q11" i="1" s="1"/>
  <c r="F100" i="1"/>
  <c r="P11" i="1" s="1"/>
  <c r="D100" i="1"/>
  <c r="O11" i="1" s="1"/>
  <c r="B100" i="1"/>
  <c r="N11" i="1" s="1"/>
  <c r="R9" i="1"/>
  <c r="Q9" i="1"/>
  <c r="J86" i="1"/>
  <c r="H86" i="1"/>
  <c r="Q10" i="1" s="1"/>
  <c r="F86" i="1"/>
  <c r="P10" i="1" s="1"/>
  <c r="D86" i="1"/>
  <c r="O10" i="1" s="1"/>
  <c r="B86" i="1"/>
  <c r="N10" i="1" s="1"/>
  <c r="J72" i="1"/>
  <c r="H72" i="1"/>
  <c r="F72" i="1"/>
  <c r="P9" i="1" s="1"/>
  <c r="D72" i="1"/>
  <c r="O9" i="1" s="1"/>
  <c r="B72" i="1"/>
  <c r="N9" i="1" s="1"/>
  <c r="S16" i="1" l="1"/>
  <c r="S17" i="1"/>
  <c r="S9" i="1" l="1"/>
  <c r="S10" i="1"/>
  <c r="S11" i="1"/>
  <c r="S12" i="1"/>
  <c r="S13" i="1"/>
  <c r="S14" i="1"/>
  <c r="S15" i="1"/>
  <c r="H6" i="3" l="1"/>
  <c r="H13" i="3"/>
  <c r="H15" i="3"/>
  <c r="H10" i="3"/>
  <c r="H17" i="3"/>
  <c r="H19" i="3" l="1"/>
  <c r="J58" i="1"/>
  <c r="H58" i="1"/>
  <c r="F58" i="1"/>
  <c r="D58" i="1"/>
  <c r="B58" i="1"/>
  <c r="N8" i="1" s="1"/>
  <c r="J44" i="1"/>
  <c r="H44" i="1"/>
  <c r="F44" i="1"/>
  <c r="D44" i="1"/>
  <c r="B44" i="1"/>
  <c r="J30" i="1"/>
  <c r="H30" i="1"/>
  <c r="F30" i="1"/>
  <c r="D30" i="1"/>
  <c r="B30" i="1"/>
  <c r="P8" i="1" l="1"/>
  <c r="Q8" i="1"/>
  <c r="R8" i="1"/>
  <c r="O8" i="1"/>
  <c r="S8" i="1" s="1"/>
  <c r="H18" i="3"/>
  <c r="O7" i="1"/>
  <c r="O6" i="1"/>
  <c r="P7" i="1"/>
  <c r="P6" i="1"/>
  <c r="Q7" i="1"/>
  <c r="Q6" i="1"/>
  <c r="R7" i="1"/>
  <c r="R6" i="1"/>
  <c r="N6" i="1"/>
  <c r="N7" i="1"/>
  <c r="H16" i="3" l="1"/>
  <c r="H14" i="3"/>
  <c r="H11" i="3"/>
  <c r="S7" i="1"/>
  <c r="S6" i="1"/>
  <c r="J16" i="1"/>
  <c r="H16" i="1"/>
  <c r="F16" i="1"/>
  <c r="D16" i="1"/>
  <c r="B16" i="1"/>
  <c r="E20" i="3" l="1"/>
  <c r="O5" i="1"/>
  <c r="O21" i="1" s="1"/>
  <c r="F20" i="3"/>
  <c r="P5" i="1"/>
  <c r="P21" i="1" s="1"/>
  <c r="G20" i="3"/>
  <c r="Q5" i="1"/>
  <c r="Q21" i="1" s="1"/>
  <c r="R5" i="1"/>
  <c r="R21" i="1" s="1"/>
  <c r="C20" i="3"/>
  <c r="N5" i="1"/>
  <c r="N21" i="1" s="1"/>
  <c r="H12" i="3" l="1"/>
  <c r="S5" i="1"/>
</calcChain>
</file>

<file path=xl/sharedStrings.xml><?xml version="1.0" encoding="utf-8"?>
<sst xmlns="http://schemas.openxmlformats.org/spreadsheetml/2006/main" count="1335" uniqueCount="269">
  <si>
    <t>Administración de archivos</t>
  </si>
  <si>
    <t>Se considera el ciclo vital de los documentos integrando aspectos administrativos, legales, funcionales y técnicos</t>
  </si>
  <si>
    <t>Se cuenta con todos los instrumentos archivísticos socializados e implementados</t>
  </si>
  <si>
    <t>Se tiene establecida la Política de Gestión Documental</t>
  </si>
  <si>
    <t>Los instrumentos archivisticos involucran la documentación electrónica</t>
  </si>
  <si>
    <t>Se cuenta con procesos y flujos documentales normalizados y medibles</t>
  </si>
  <si>
    <t>Se documentan procesos o actividades de gestión documental</t>
  </si>
  <si>
    <t>Se cuenta con la infraestructura adecuada para resolver las necesidades documentales y de archivo</t>
  </si>
  <si>
    <t>El personal de la entidad cuenta con la importancia de los documentos e interioriza las políticas y directrices concernientes a la gestión de los documentos</t>
  </si>
  <si>
    <t>Se cuenta con el presupuesto adecuado para atender las necesidades documentales y de archivo</t>
  </si>
  <si>
    <t>Puntuación</t>
  </si>
  <si>
    <t>Acceso a la información</t>
  </si>
  <si>
    <t>Se cuentan con políticas que garanticen la disponibilidad y accesibilidad a la información</t>
  </si>
  <si>
    <t>Se cuenta con personal idóneo y suficiente para atender las necesidades documentales y de archivo de los ciudadanos</t>
  </si>
  <si>
    <t>Se cuentan con esquemas de comunicación en la entidad para difundir la importancia de la gestión de documentos</t>
  </si>
  <si>
    <t>Se cuentan con esquemas de capacitación y formación internos para la gestión de documentos, articulados con el Plan Institucional de Capacitación</t>
  </si>
  <si>
    <t>El personal hace buen uso de las herramientas tecnológicas destinadas a la administración de la información de la entidad</t>
  </si>
  <si>
    <t>Se ha establecido la caracterización de los usuarios de acuerdo a sus necesidades de información</t>
  </si>
  <si>
    <t>Se cuenta con iniciativa para fomentar el uso de nuevas tecnologías para optimizar el uso del papel</t>
  </si>
  <si>
    <t>Se tiene implementada la estrategia de Gobierno en Linea - GEL</t>
  </si>
  <si>
    <t>Se cuenta con canales locales y en línea de servicio, atención y orientación al ciudadano</t>
  </si>
  <si>
    <t>Preservación de la información</t>
  </si>
  <si>
    <t>Se cuenta con procesos y herramientas normalizados para la preservación y conservación a largo plazo de los documentos</t>
  </si>
  <si>
    <t>Se cuenta con un esquema de metadatos, integrado a otros sistemas de gestión</t>
  </si>
  <si>
    <t>Se cuenta con archivos centrales e históricos</t>
  </si>
  <si>
    <t>La conservación y preservación se basa en la normatividad, requisitos legales, administrativos y técnicos que le aplican a la entidad</t>
  </si>
  <si>
    <t>Se cuenta con un Sistema Integrado de Conservación</t>
  </si>
  <si>
    <t>Se cuenta con una infraestructura adecuada para el almacenamiento, conservación y preservación de la documentación física y electrónica</t>
  </si>
  <si>
    <t>Se cuenta con proceso documentados de valoración y disposición</t>
  </si>
  <si>
    <t>Se tiene implementado estándares que garanticen la preservación y conservación de los documentos</t>
  </si>
  <si>
    <t>Se cuenta con esquemas de migración y conversión normalizados</t>
  </si>
  <si>
    <t>Se cuenta con modelos o esquemas de continuidad de negocios</t>
  </si>
  <si>
    <t>Aspectos tecnológicos y de seguridad</t>
  </si>
  <si>
    <t>Fortalecimiento y articulación</t>
  </si>
  <si>
    <t>Se cuenta con políticas asociadas a las herramientas tecnológicas que respaldan la seguridad, usabilidad, accesibilidad, integridad y autenticidad de la información</t>
  </si>
  <si>
    <t>Se cuenta con herramientas tecnológicas acorde a las necesidades de la entidad, las cuales permiten hacer buen uso de los documentos</t>
  </si>
  <si>
    <t>Se cuenta con acuerdos de confidencialidad y políticas de protección de datos a nivel interno y con terceros</t>
  </si>
  <si>
    <t>Se cuenta con políticas que permiten adoptar tecnologías que contemplan servicios y contenidos orientados a la gestión de documentos</t>
  </si>
  <si>
    <t>Las aplicaciones son capaces de generar y gestionar documentos de valor archivísticos cumpliendo con los procesos establecidos</t>
  </si>
  <si>
    <t xml:space="preserve">Se encuentra estandarizada la administración y gestión de la información y los datos en herramientas tecnológicas articuladas con el sistema de seguridad de la información y los procesos archivísticos </t>
  </si>
  <si>
    <t>Se cuentan con mecanismos técnicos que permitan mejorar la adquisición, uso y mantenimiento de las herramientas tecnológicas</t>
  </si>
  <si>
    <t>Se cuenta con tecnologías asociadas al servicio al ciudadano, que le permita la participación e interacción.</t>
  </si>
  <si>
    <t>Se cuenta con modelos para la identificación, evaluación y análisis del riesgos</t>
  </si>
  <si>
    <t xml:space="preserve">Se cuenta con directrices de seguridad de información con relación al recurso humano, al entorno físico y electrónico, el acceso y los sistemas de información </t>
  </si>
  <si>
    <t>La gestión documental se encuentra implantada acorde con el modelo integrado de planeación y gestión</t>
  </si>
  <si>
    <t>Se tiene articulada la política de gestión documental con los sistemas y modelos de gestión de las entidad</t>
  </si>
  <si>
    <t>Se cuenta con alianzas estratégicas que permitan mejorar e innovar la función archivística de la entidad</t>
  </si>
  <si>
    <t xml:space="preserve">Se aplica el marco legal y normativo concemiente a la función archivística </t>
  </si>
  <si>
    <t>Se cuenta con un sistema de gestión documental basado en estándares nacionales e internacionales</t>
  </si>
  <si>
    <t>Se tienen implementadas acciones para la gestión del cambio</t>
  </si>
  <si>
    <t>Se cuenta con instancia asesoras que formulen lineamientos para la aplicación de la función archivística de la entidad</t>
  </si>
  <si>
    <t>Se tiene identificado los roles y responsabilidades del personal y las áreas frente a los documentos</t>
  </si>
  <si>
    <t>La alta dirección está comprometida con el desarrollo de la función archivística de la entidad</t>
  </si>
  <si>
    <t>Diagnostico Integral de Archivos</t>
  </si>
  <si>
    <t>Matriz de riesgos</t>
  </si>
  <si>
    <t>Reportes furag</t>
  </si>
  <si>
    <t>H.A</t>
  </si>
  <si>
    <t>ITEMS</t>
  </si>
  <si>
    <t>ASPECTOS CRÍTICOS</t>
  </si>
  <si>
    <t>RIESGOS</t>
  </si>
  <si>
    <t>ADMINISTRACIÓN DE ARCHIVOS</t>
  </si>
  <si>
    <t>ACCESO A LA INFORMACIÓN</t>
  </si>
  <si>
    <t>PRESERVACIÓN DE LA INFORMACIÓN</t>
  </si>
  <si>
    <t>ASPECTOS TECNOLÓGICOS Y DE SEGURIDAD</t>
  </si>
  <si>
    <t>FORTALECIMIENTO Y ARTICULACIÓN</t>
  </si>
  <si>
    <t>TOTAL</t>
  </si>
  <si>
    <t>EJES ARTICULADORES</t>
  </si>
  <si>
    <t>VALOR</t>
  </si>
  <si>
    <t>VISIÓN ESTRATÉGICA</t>
  </si>
  <si>
    <t>Se cuentan con instrumentos archivísticos de descripción y clasificación para sus archivos</t>
  </si>
  <si>
    <t>Se cuenta con procesos de mejora continua</t>
  </si>
  <si>
    <t>Se cuenta con procesos de seguimiento, evaluación y mejora para la gestión de documentos</t>
  </si>
  <si>
    <t>OBJETIVOS</t>
  </si>
  <si>
    <t>Realizar la elaboración e implementación de los instrumentos archivísticos de acuerdo con las necesidades identificadas en la entidad</t>
  </si>
  <si>
    <t>ENTREGABLE</t>
  </si>
  <si>
    <t>PROYECTO</t>
  </si>
  <si>
    <t>No cuenta con un SIC "Sistema Integrado de conservación" y ninguno de sus componentes: Plan de conservación documental y Plan de preservación documental</t>
  </si>
  <si>
    <t>Se actualizaron las Tablas de Retención Documental pero no han sido aprobadas por el Consejo Departamental de Archivos y no han sido implementadas</t>
  </si>
  <si>
    <t>No se cuenta con los instrumentos de gestión de información pública requerida por la Ley de Transparencia: Registro de activos de información, esquema de publicación de información e indice de información clasificada y reservada</t>
  </si>
  <si>
    <t>Deterioro y perdida de información</t>
  </si>
  <si>
    <t>Sanciones por parte de los entes de control
Falta de capacidad para dar respuesta a solicitudes de información</t>
  </si>
  <si>
    <t>Desorganización en los archivos
pérdida de información</t>
  </si>
  <si>
    <t>No contempla todos los riesgos asociados a la gestión documental.</t>
  </si>
  <si>
    <t>Aspectos críticos</t>
  </si>
  <si>
    <t>Elaborar los procedimientos y realizar los ajustes necesarios que garanticen la custodia y administración de la documentación del archivo central</t>
  </si>
  <si>
    <t>Realizar la actualización de la matriz de riesgo asociada al proceso de gestión documental, garantizando que se incluya todos aquellos que puedan incidir en la gestión de la información</t>
  </si>
  <si>
    <t>Elaborar los Instrumentos de Gestión de Información Pública, a partir de las Tablas de Retención Documental aprobadas por el Consejo Departamental de Archivos</t>
  </si>
  <si>
    <t>Total</t>
  </si>
  <si>
    <t>TIEMPO DE EJECUCIÓN</t>
  </si>
  <si>
    <t>No se tienen definidos todos los procesos de gestión documental</t>
  </si>
  <si>
    <t>El depósito de archivo no cuenta con el espacio suficiente para albergar toda la producción documental</t>
  </si>
  <si>
    <t>No se tiene definido con un esquema de capacitación que integre todos los temas de getión documental</t>
  </si>
  <si>
    <t>No se cuenta con el personal suficiente para cubrir todos los procesos asociados a la gestión documental</t>
  </si>
  <si>
    <t>El Canal no cuenta en su totalidad con los instrumentos arhivísticos o se encuenttran desatualizados. No se realiza control o seguimiento a la implementación de estos.</t>
  </si>
  <si>
    <t>Incumplimiento a la normatividad archivística
Instrumentos archivísticos incompletos o desactualizados
Sanciones por parte de los entes de control
Perdida de información</t>
  </si>
  <si>
    <t>Carencia de estándares para la gestión de la información
Falta de lineamientos para el desarrollo de los procesos de la gestión documental al interior de la Entidad
Reprocesos
Malas prácticas documentales
Acumulación documental</t>
  </si>
  <si>
    <t>Es necesario actualizar, implementar y evaluar la Política de Gestión Documental</t>
  </si>
  <si>
    <t>Materialización de riesgos
Pérdida de información
Sanciones por parte de los entes de control</t>
  </si>
  <si>
    <t>Sanciones por parte de los entes de control
Ineficiencia en la seguridad de la información
Incumplimiento de requisitos normativos</t>
  </si>
  <si>
    <t>El canal cuenta con documentación que carece de procesos archivísticos (organización, digitalización, inventario)</t>
  </si>
  <si>
    <t xml:space="preserve">Acumulación de documentación sin intervención archivística
Reprocesos
Pérdida de Información
Acumulación de documentos físicos / documentos electrónicos
Pérdida de la capacidad de almacenamiento de la documentación. </t>
  </si>
  <si>
    <t>Ordén</t>
  </si>
  <si>
    <t>2. No se tienen definidos todos los procesos de gestión documental</t>
  </si>
  <si>
    <t>3. No cuenta con un SIC "Sistema Integrado de conservación" y ninguno de sus componentes: Plan de conservación documental y Plan de preservación documental</t>
  </si>
  <si>
    <t>4. No se cuenta con los instrumentos de gestión de información pública requerida por la Ley de Transparencia: Registro de activos de información, esquema de publicación de información e indice de información clasificada y reservada</t>
  </si>
  <si>
    <t>5. El depósito de archivo no cuenta con el espacio suficiente para albergar toda la producción documental</t>
  </si>
  <si>
    <t>6. No se cuenta con el personal suficiente para cubrir todos los procesos asociados a la gestión documental</t>
  </si>
  <si>
    <t>8. El canal cuenta con documentación que carece de procesos archivísticos (organización, digitalización, inventario)</t>
  </si>
  <si>
    <t>9. No contempla todos los riesgos asociados a la gestión documental.</t>
  </si>
  <si>
    <t>10. Se actualizaron las Tablas de Retención Documental pero no han sido aprobadas por el Consejo Departamental de Archivos y no han sido implementadas</t>
  </si>
  <si>
    <t>11. Es necesario actualizar, implementar y evaluar la Política de Gestión Documental</t>
  </si>
  <si>
    <t>Se debe acturlizar e implementar el Programa de Gestión Documental</t>
  </si>
  <si>
    <t>No se cuenta con el Modelo de Requisitos de Gestión de Documentos Electrónicos de Archivos</t>
  </si>
  <si>
    <t>La implementación del Sistema de Gestión de Documentos Electrónicos de Archivos se encuentra en una fase inicial y en desarrollo</t>
  </si>
  <si>
    <t>No existe articulacion entre el sistema de gestión ambiental y el sistema de gestión documental</t>
  </si>
  <si>
    <t>No se cuenta con el Modelo de Gestión Documental</t>
  </si>
  <si>
    <t>12. Se debe acturlizar e implementar el Programa de Gestión Documental</t>
  </si>
  <si>
    <t>13. No se cuenta con el Modelo de Gestión Documental</t>
  </si>
  <si>
    <t>PRIORIDAD</t>
  </si>
  <si>
    <t>MEDIA</t>
  </si>
  <si>
    <t>BAJA</t>
  </si>
  <si>
    <t xml:space="preserve">ALTA </t>
  </si>
  <si>
    <t>La implementación del Sistema de Gestión de Documentos Electrónicos de Archivos se encuentra en una fase inicial pendiente de  desarrollo</t>
  </si>
  <si>
    <t>La implementación del Sistema de Gestión de Documentos Electrónicos de Archivos se encuentra en una fase inicial pendiente de desarrollo</t>
  </si>
  <si>
    <t>ALCANCE</t>
  </si>
  <si>
    <t>RESPONSABLE</t>
  </si>
  <si>
    <t>Desarrollo e implementación del nuevo sistema de Gestión de Documentos Electrónicos de Archivos</t>
  </si>
  <si>
    <t>Actualización de la matriz de riesgos</t>
  </si>
  <si>
    <t>Actualización e implementación del Programa de Gestión Documental</t>
  </si>
  <si>
    <t>14. La implementación del Sistema de Gestión de Documentos Electrónicos de Archivos se encuentra en una fase inicial pendiente de desarrollo</t>
  </si>
  <si>
    <t>15. No existe articulacion entre el sistema de gestión ambiental y el sistema de gestión documental</t>
  </si>
  <si>
    <t>Elaboración e implementación del Modelo de Gestión Documental</t>
  </si>
  <si>
    <t>Elaboración e implementación del Plan de conservación Documental</t>
  </si>
  <si>
    <t>Elaboración e implementación del Plan de Preservación A Largo Plazo</t>
  </si>
  <si>
    <t>Se debe actualizar e implementar el Programa de Gestión Documental</t>
  </si>
  <si>
    <t>Elaborar e implementar las Tablas de control de acceso</t>
  </si>
  <si>
    <t>ACTIVIDADES</t>
  </si>
  <si>
    <t>Revisión, actualización, evaluación y seguimiento</t>
  </si>
  <si>
    <t>Realizar la evaluación de la matriz de riesgos actual asociada a Gestión documental</t>
  </si>
  <si>
    <t>Establecer los controles para mitigar la materialización de los riesgos definidos</t>
  </si>
  <si>
    <t>Realizar seguimiento periódico a la matriz</t>
  </si>
  <si>
    <t>Líder de Gestión Documental- Coordinador de Calidad</t>
  </si>
  <si>
    <t>Actualizar el Programa de acuerdo al Diagnóstico y demás resultados obtenidos en las evaluaciones realizadas</t>
  </si>
  <si>
    <t>Actualizar el Programa de Gestión Documental,  documentar los procedimientos asociados a cada uno de los procesos</t>
  </si>
  <si>
    <t>Integrar cada una de las actividades a la matriz general de seguimiento del proceso</t>
  </si>
  <si>
    <t>Líder de Gestión Documental</t>
  </si>
  <si>
    <t xml:space="preserve">Poner en funcionamiento el sistema de gestión de documentos cumpliendo con los requerimientos normativos </t>
  </si>
  <si>
    <t>Validación, mejoras e implementación</t>
  </si>
  <si>
    <t>Realizar un diagnóstico del estado actual de la plataforma para determinar el nivel de intervención</t>
  </si>
  <si>
    <t>Parametrizar la nueva versión de Tablas de Retención Documental</t>
  </si>
  <si>
    <t>Realizar pruebas de integraciones con otras plataformas</t>
  </si>
  <si>
    <t>Definir de roles y creación de usuarios</t>
  </si>
  <si>
    <t xml:space="preserve">Desplegar campaña de expectativa </t>
  </si>
  <si>
    <t>Capacitar a los usuarios</t>
  </si>
  <si>
    <t>Salir a producción</t>
  </si>
  <si>
    <t>Plataforma SIGDOC</t>
  </si>
  <si>
    <t>Líder de Gestión Documental- Renotecnologic</t>
  </si>
  <si>
    <t>Articulación del Sistema de Gestión Documental y el Sistema de Gestión Ambiental</t>
  </si>
  <si>
    <t>Integrar el sistema de gestión documental con el sistema de gestión ambiental para mejorar la eficiencia operativa, garantizar el cumplimiento normativo y promover prácticas sostenibles dentro del Canal</t>
  </si>
  <si>
    <t>Identificación y análisis de requisitos
Desarrollo e implementación de la integración
Capacitación y formación
Monitoreo y evaluación</t>
  </si>
  <si>
    <t>Planificar la integración</t>
  </si>
  <si>
    <t>Definir estrategias de integración</t>
  </si>
  <si>
    <t>Desarrollar e implementar</t>
  </si>
  <si>
    <t>Monitorear y evaluar las estrategias implementadas</t>
  </si>
  <si>
    <t>Evidencias de estrategias ejecutadas</t>
  </si>
  <si>
    <t>Desarrollar e implementar un modelo de gestión documental eficiente y estandarizado que optimice la organización, almacenamiento, acceso y seguridad de los documentos, garantizando la integridad y disponibilidad de la información y el cumplimiento de los requisitos normativos</t>
  </si>
  <si>
    <t>Estructurar cada uno de los componentes del modelo</t>
  </si>
  <si>
    <t>Modelo de Gestión Documental</t>
  </si>
  <si>
    <t>Revisar los componentes de la Política de Gestión Documental y actualizarla de acuerdo con los resultados obtenidos</t>
  </si>
  <si>
    <t>Revisión
Actualización
Publicación</t>
  </si>
  <si>
    <t>Actualización,
publicación
 implementación y seguimiento</t>
  </si>
  <si>
    <t>Definición
Publicación,
Implementación
Seguimiento</t>
  </si>
  <si>
    <t>Publicar el modelo en página Web</t>
  </si>
  <si>
    <t>Aprobar y adoptar el Modelo por parte del CIGD</t>
  </si>
  <si>
    <t>Revisar los componentes de la política</t>
  </si>
  <si>
    <t>Valorar y redefinir las actividades de cada uno de los componentes</t>
  </si>
  <si>
    <t>Presentar en CIGD para aprobación y adopción</t>
  </si>
  <si>
    <t>Publicar en página web</t>
  </si>
  <si>
    <t>Política de Gestión Documental</t>
  </si>
  <si>
    <t xml:space="preserve">Definir estrategias que permitan garantizar la conservación de los documentos </t>
  </si>
  <si>
    <t>Elaboración
Aprobación
Publicación
Implementación
Seguimiento</t>
  </si>
  <si>
    <t>Elaborar el Plan de Conservación Documental</t>
  </si>
  <si>
    <t>Plan de Conservación Documental</t>
  </si>
  <si>
    <t>Plan de Preservación Documental</t>
  </si>
  <si>
    <t>Identificar los instrumentos archivísticos faltantes</t>
  </si>
  <si>
    <t>Instrumentos archivísticos</t>
  </si>
  <si>
    <t>Intervención de documentación que se encuentra bajo custodia del archivo central</t>
  </si>
  <si>
    <t>Organizar, digitalizar e inventariar la documentación que se encuentra bajo custodia del archivo central</t>
  </si>
  <si>
    <t>Realizar el inventario único documental</t>
  </si>
  <si>
    <t>Expedientes organizados
Imágenes en plataformas
Inventario único documental</t>
  </si>
  <si>
    <t xml:space="preserve">Programa de Gestión Documental 
</t>
  </si>
  <si>
    <t>Elaboración de los procedimientos asociados a cada uno de los procesos de Gestión Documental</t>
  </si>
  <si>
    <t>Elaboración
Implementación</t>
  </si>
  <si>
    <t>Elaboración de procedimientos: Planeación, producción, gestión y trámite, organización, transferencia, preservación a largo plazo, disposición y valoración</t>
  </si>
  <si>
    <t>Implementación</t>
  </si>
  <si>
    <t>Procedimientos</t>
  </si>
  <si>
    <t>No se tiene definido con un esquema de capacitación que integre todos los temas de gestión documental</t>
  </si>
  <si>
    <t>7. No se tiene definido con un esquema de capacitación que integre todos los temas de gestión documental</t>
  </si>
  <si>
    <t>Plan de Capacitación en Gestión Documental</t>
  </si>
  <si>
    <t>Evaluar las necesidades de capacitación</t>
  </si>
  <si>
    <t>Establer el plan de capacitación</t>
  </si>
  <si>
    <t>Ejecutar el plan de capacitación</t>
  </si>
  <si>
    <t xml:space="preserve">Evaluar la efectividad </t>
  </si>
  <si>
    <t>Plan de capacitación
Evidencias 
Evaluaciones</t>
  </si>
  <si>
    <t>Líder de Gestión Documental
Talento Humano</t>
  </si>
  <si>
    <t>Elaboración de instrumentos de Gestión de Información Pública</t>
  </si>
  <si>
    <t xml:space="preserve">Elaboración
Aprobación
Publicación
</t>
  </si>
  <si>
    <t>Implementación Tablas de Retención Documental</t>
  </si>
  <si>
    <t xml:space="preserve">Revisión de la documentación que se encuentra bajo custodia de </t>
  </si>
  <si>
    <t>Ago</t>
  </si>
  <si>
    <t>Sep</t>
  </si>
  <si>
    <t>Oct</t>
  </si>
  <si>
    <t>Nov</t>
  </si>
  <si>
    <t>Dic</t>
  </si>
  <si>
    <t>Ene</t>
  </si>
  <si>
    <t>Feb</t>
  </si>
  <si>
    <t>Mar</t>
  </si>
  <si>
    <t>Abr</t>
  </si>
  <si>
    <t>May</t>
  </si>
  <si>
    <t>Jun</t>
  </si>
  <si>
    <t>Jul</t>
  </si>
  <si>
    <t>Elaborar el Registro de Activos de Información</t>
  </si>
  <si>
    <t>Elaborar el Esquema de Publicación de Información</t>
  </si>
  <si>
    <t>Presentarlos a las instancias aprobadoras</t>
  </si>
  <si>
    <t>Elaborar acto administrativo de adopción</t>
  </si>
  <si>
    <t>Instrumentos de Gestión de Información Pública</t>
  </si>
  <si>
    <t>Líder de Gestión Documental
Secretaria General
Relaciones Corporativas</t>
  </si>
  <si>
    <t>Ajustes
Implementación
Seguimiento
Actualización</t>
  </si>
  <si>
    <t xml:space="preserve">Realizar ajustes </t>
  </si>
  <si>
    <t>Elaborar procedimiento para implementación de TRD</t>
  </si>
  <si>
    <t>Definir series y subseries para  inicio implementación de TRD</t>
  </si>
  <si>
    <t>Procedimiento implementación TRD</t>
  </si>
  <si>
    <t>Revisión de espacio disponibles en el Canal para ampliar la custodia y valoración documental que permita llevar a cabo la eliminación de acuerdo con las TRD</t>
  </si>
  <si>
    <t>Identificar posibles espacios en el canal que se puedan acondicionar para ampliar la custodia documental
Llevar a cabo la valoración documental que permita la eliminación de documentos de acuerdo con las TRD</t>
  </si>
  <si>
    <t xml:space="preserve">Revisión
Adecuación
Ejecución
</t>
  </si>
  <si>
    <t>Presentar propuestas alternas de custodia</t>
  </si>
  <si>
    <t>Llevar acabo el procedimiento de eliminación documental</t>
  </si>
  <si>
    <t>Establecer mesa de trabajo con Planeación, Administrativa y Ti de manera que se puedan identificar y acondicionar espacios adicionales para ampliar la custodia documental</t>
  </si>
  <si>
    <t>Inventario de Eliminación
Acta de eliminación</t>
  </si>
  <si>
    <t>Líder de Gestión Documental
Planeación
Administrativa y Financiera
TI</t>
  </si>
  <si>
    <t>PUNTAJE</t>
  </si>
  <si>
    <t>PORCENTAJE CUMPLIMIENTO</t>
  </si>
  <si>
    <t>SEGUIMIENTO</t>
  </si>
  <si>
    <t>Definir los riesgos acordes a cada uno de los procesos de Gestión Documental</t>
  </si>
  <si>
    <t>Revisar los sistemas y los requisitos normativos y funcionales</t>
  </si>
  <si>
    <t>Actualización e implementación del la Política de Gestión Documental</t>
  </si>
  <si>
    <t>Identificar la documentación que se encuentra pendiente de intervención</t>
  </si>
  <si>
    <t>Llevar a cabo los procesos de organización, digitalización y cargue de imágenes en plataforma</t>
  </si>
  <si>
    <t>Establecer el plan de capacitación</t>
  </si>
  <si>
    <t>Elaborar el Índice de Información Clasificada y Reservada</t>
  </si>
  <si>
    <t>Realizar los ajustes correspondientes de acuerdo a las observaciones que realice el Consejo Departamental de Archivo en cada una de sus etapas e iniciar su implementación</t>
  </si>
  <si>
    <t>Revisar la documentación que de acuerdo con las trd vigentes se puede llevar a cabo el proceso de eliminación</t>
  </si>
  <si>
    <t>Falta de planeación en la gestión documental, así como en la administración y uso de los archivos
Perdida de documentación.
Inaccesibilidad a la información</t>
  </si>
  <si>
    <t>No existe articulación entre el sistema de gestión ambiental y el sistema de gestión documental</t>
  </si>
  <si>
    <t>El Canal no cuenta en su totalidad con los instrumentos archivísticos o se encuentran desactualizados. No se realiza control o seguimiento a la implementación de estos.</t>
  </si>
  <si>
    <t>No se cuenta con los instrumentos de gestión de información pública requerida por la Ley de Transparencia: Registro de activos de información, esquema de publicación de información e índice de información clasificada y reservada</t>
  </si>
  <si>
    <t>Perdida de información</t>
  </si>
  <si>
    <t>Desconocimiento y no aplicación de los procesos e instrumentos archivísticos por parte del personal del canal</t>
  </si>
  <si>
    <t>1. El Canal no cuenta en su totalidad con los instrumentos archivísticos o se encuentran desactualizados. No se realiza control o seguimiento a la implementación de estos.</t>
  </si>
  <si>
    <t xml:space="preserve">Se aplica el marco legal y normativo conveniente a la función archivística </t>
  </si>
  <si>
    <t>Los instrumentos archivísticos involucran la documentación electrónica</t>
  </si>
  <si>
    <t>Se tiene implementada la estrategia de Gobierno en Línea - GEL</t>
  </si>
  <si>
    <t>La Asociación Canal Local de Televisión de Medellín -Telemedellín comprometidos con el cumplimiento de los requerimientos normativos en materia archivística y reconociendo el valor que tiene la información como parte de la administración y del patrimonio cultural,  garantizará la conservación y preservación de la memoria institucional a través de la elaboración e implementación de instrumentos archivísticos, la ejecución de planes, programas,  proyectos y la definición de procesos que fortalezcan la gestión documental y  el acceso a la información.</t>
  </si>
  <si>
    <t>Líder de Gestión Documental- Líder de Gestión Ambiental</t>
  </si>
  <si>
    <t>Organización
Digitalización
Cargue de imágenes 
Inventario</t>
  </si>
  <si>
    <t>Líder de Gestión Documental- Equipo Gestión Documental</t>
  </si>
  <si>
    <t>Establecer un plan de capacitación que permita dar a conocer los procesos e instrumentos archivísticos que se están construyendo e implementando en el Canal</t>
  </si>
  <si>
    <t>Funcionarios
Contratistas
Áreas
Procesos
Instrumentos archivísticos</t>
  </si>
  <si>
    <r>
      <rPr>
        <b/>
        <sz val="12"/>
        <rFont val="Calibri"/>
        <family val="2"/>
        <scheme val="minor"/>
      </rPr>
      <t>Nota:</t>
    </r>
    <r>
      <rPr>
        <sz val="12"/>
        <rFont val="Calibri"/>
        <family val="2"/>
        <scheme val="minor"/>
      </rPr>
      <t xml:space="preserve"> Se asignará una calificación de uno (1) a cada actividad, una vez sea ejecutada completamente, la cual, sumada al total de puntos posibles por cada proyecto, generará el porcentaje correspondiente hasta alcanzar el 100% de lo establecido para el PINAR 2024-2027.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</si>
</sst>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8"/>
      <color theme="1"/>
      <name val="Calibri"/>
      <family val="2"/>
      <scheme val="minor"/>
    </font>
    <font>
      <sz val="11"/>
      <color rgb="FF3F3F76"/>
      <name val="Calibri"/>
      <family val="2"/>
      <scheme val="minor"/>
    </font>
    <font>
      <b/>
      <sz val="11"/>
      <name val="Calibri"/>
      <family val="2"/>
      <scheme val="minor"/>
    </font>
    <font>
      <b/>
      <sz val="12"/>
      <color theme="1"/>
      <name val="Calibri"/>
      <family val="2"/>
      <scheme val="minor"/>
    </font>
    <font>
      <b/>
      <sz val="12"/>
      <color theme="0"/>
      <name val="Calibri"/>
      <family val="2"/>
      <scheme val="minor"/>
    </font>
    <font>
      <sz val="10"/>
      <color theme="1"/>
      <name val="Calibri"/>
      <family val="2"/>
      <scheme val="minor"/>
    </font>
    <font>
      <b/>
      <sz val="10"/>
      <color theme="1"/>
      <name val="Calibri"/>
      <family val="2"/>
      <scheme val="minor"/>
    </font>
    <font>
      <sz val="9"/>
      <color rgb="FF000000"/>
      <name val="Calibri"/>
      <family val="2"/>
    </font>
    <font>
      <b/>
      <sz val="9"/>
      <color theme="0"/>
      <name val="Calibri"/>
      <family val="2"/>
      <scheme val="minor"/>
    </font>
    <font>
      <b/>
      <sz val="9"/>
      <name val="Calibri"/>
      <family val="2"/>
      <scheme val="minor"/>
    </font>
    <font>
      <sz val="9"/>
      <name val="Calibri"/>
      <family val="2"/>
      <scheme val="minor"/>
    </font>
    <font>
      <b/>
      <sz val="11"/>
      <color theme="0"/>
      <name val="Calibri"/>
      <family val="2"/>
      <scheme val="minor"/>
    </font>
    <font>
      <b/>
      <sz val="16"/>
      <color theme="0"/>
      <name val="Calibri"/>
      <family val="2"/>
      <scheme val="minor"/>
    </font>
    <font>
      <sz val="11"/>
      <color theme="1"/>
      <name val="Calibri"/>
      <family val="2"/>
      <scheme val="minor"/>
    </font>
    <font>
      <b/>
      <sz val="14"/>
      <color theme="0"/>
      <name val="Calibri"/>
      <family val="2"/>
      <scheme val="minor"/>
    </font>
    <font>
      <b/>
      <sz val="8"/>
      <color theme="0"/>
      <name val="Calibri"/>
      <family val="2"/>
      <scheme val="minor"/>
    </font>
    <font>
      <sz val="12"/>
      <name val="Calibri"/>
      <family val="2"/>
      <scheme val="minor"/>
    </font>
    <font>
      <sz val="12"/>
      <color theme="1"/>
      <name val="Calibri"/>
      <family val="2"/>
      <scheme val="minor"/>
    </font>
    <font>
      <sz val="10"/>
      <name val="Calibri"/>
      <family val="2"/>
      <scheme val="minor"/>
    </font>
    <font>
      <b/>
      <sz val="12"/>
      <name val="Calibri"/>
      <family val="2"/>
      <scheme val="minor"/>
    </font>
  </fonts>
  <fills count="16">
    <fill>
      <patternFill patternType="none"/>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rgb="FFFFCC99"/>
      </patternFill>
    </fill>
    <fill>
      <patternFill patternType="solid">
        <fgColor theme="1"/>
        <bgColor indexed="64"/>
      </patternFill>
    </fill>
    <fill>
      <patternFill patternType="solid">
        <fgColor rgb="FFFF9900"/>
        <bgColor indexed="64"/>
      </patternFill>
    </fill>
    <fill>
      <patternFill patternType="solid">
        <fgColor rgb="FFFF9933"/>
        <bgColor indexed="64"/>
      </patternFill>
    </fill>
    <fill>
      <patternFill patternType="solid">
        <fgColor rgb="FFFF66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darkGrid">
        <bgColor theme="0" tint="-4.9989318521683403E-2"/>
      </patternFill>
    </fill>
    <fill>
      <patternFill patternType="solid">
        <fgColor theme="4" tint="0.79998168889431442"/>
        <bgColor indexed="64"/>
      </patternFill>
    </fill>
  </fills>
  <borders count="34">
    <border>
      <left/>
      <right/>
      <top/>
      <bottom/>
      <diagonal/>
    </border>
    <border>
      <left/>
      <right/>
      <top style="medium">
        <color indexed="64"/>
      </top>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double">
        <color theme="0" tint="-0.24994659260841701"/>
      </left>
      <right style="double">
        <color theme="0" tint="-0.24994659260841701"/>
      </right>
      <top style="double">
        <color theme="0" tint="-0.24994659260841701"/>
      </top>
      <bottom style="double">
        <color theme="0" tint="-0.24994659260841701"/>
      </bottom>
      <diagonal/>
    </border>
    <border>
      <left style="double">
        <color theme="0" tint="-0.24994659260841701"/>
      </left>
      <right/>
      <top style="double">
        <color theme="0" tint="-0.24994659260841701"/>
      </top>
      <bottom style="double">
        <color theme="0" tint="-0.24994659260841701"/>
      </bottom>
      <diagonal/>
    </border>
    <border>
      <left/>
      <right style="double">
        <color theme="0" tint="-0.24994659260841701"/>
      </right>
      <top style="double">
        <color theme="0" tint="-0.24994659260841701"/>
      </top>
      <bottom style="double">
        <color theme="0" tint="-0.24994659260841701"/>
      </bottom>
      <diagonal/>
    </border>
    <border>
      <left style="double">
        <color theme="0" tint="-0.24994659260841701"/>
      </left>
      <right style="double">
        <color theme="0" tint="-0.24994659260841701"/>
      </right>
      <top style="double">
        <color theme="0" tint="-0.24994659260841701"/>
      </top>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double">
        <color theme="0" tint="-0.499984740745262"/>
      </left>
      <right style="double">
        <color theme="0" tint="-0.499984740745262"/>
      </right>
      <top style="double">
        <color theme="0" tint="-0.499984740745262"/>
      </top>
      <bottom style="double">
        <color theme="0" tint="-0.24994659260841701"/>
      </bottom>
      <diagonal/>
    </border>
    <border>
      <left style="double">
        <color theme="0" tint="-0.499984740745262"/>
      </left>
      <right style="double">
        <color theme="0" tint="-0.499984740745262"/>
      </right>
      <top style="double">
        <color theme="0" tint="-0.24994659260841701"/>
      </top>
      <bottom style="double">
        <color theme="0" tint="-0.24994659260841701"/>
      </bottom>
      <diagonal/>
    </border>
    <border>
      <left style="double">
        <color theme="0" tint="-0.499984740745262"/>
      </left>
      <right style="double">
        <color theme="0" tint="-0.499984740745262"/>
      </right>
      <top style="double">
        <color theme="0" tint="-0.24994659260841701"/>
      </top>
      <bottom style="double">
        <color theme="0" tint="-0.499984740745262"/>
      </bottom>
      <diagonal/>
    </border>
    <border>
      <left/>
      <right/>
      <top style="double">
        <color theme="0" tint="-0.24994659260841701"/>
      </top>
      <bottom style="double">
        <color theme="0" tint="-0.24994659260841701"/>
      </bottom>
      <diagonal/>
    </border>
    <border>
      <left style="double">
        <color theme="0" tint="-0.24994659260841701"/>
      </left>
      <right style="double">
        <color theme="0" tint="-0.24994659260841701"/>
      </right>
      <top style="double">
        <color theme="0" tint="-0.499984740745262"/>
      </top>
      <bottom style="double">
        <color theme="0" tint="-0.24994659260841701"/>
      </bottom>
      <diagonal/>
    </border>
    <border>
      <left style="double">
        <color theme="0" tint="-0.24994659260841701"/>
      </left>
      <right style="double">
        <color theme="0" tint="-0.499984740745262"/>
      </right>
      <top style="double">
        <color theme="0" tint="-0.499984740745262"/>
      </top>
      <bottom style="double">
        <color theme="0" tint="-0.24994659260841701"/>
      </bottom>
      <diagonal/>
    </border>
    <border>
      <left style="double">
        <color theme="0" tint="-0.24994659260841701"/>
      </left>
      <right style="double">
        <color theme="0" tint="-0.499984740745262"/>
      </right>
      <top style="double">
        <color theme="0" tint="-0.24994659260841701"/>
      </top>
      <bottom style="double">
        <color theme="0" tint="-0.24994659260841701"/>
      </bottom>
      <diagonal/>
    </border>
    <border>
      <left style="double">
        <color theme="0" tint="-0.24994659260841701"/>
      </left>
      <right style="double">
        <color theme="0" tint="-0.499984740745262"/>
      </right>
      <top style="double">
        <color theme="0" tint="-0.24994659260841701"/>
      </top>
      <bottom/>
      <diagonal/>
    </border>
    <border>
      <left style="double">
        <color theme="0" tint="-0.24994659260841701"/>
      </left>
      <right style="double">
        <color theme="0" tint="-0.499984740745262"/>
      </right>
      <top/>
      <bottom style="double">
        <color theme="0" tint="-0.24994659260841701"/>
      </bottom>
      <diagonal/>
    </border>
    <border>
      <left style="double">
        <color theme="0" tint="-0.24994659260841701"/>
      </left>
      <right style="double">
        <color theme="0" tint="-0.24994659260841701"/>
      </right>
      <top style="double">
        <color theme="0" tint="-0.24994659260841701"/>
      </top>
      <bottom style="double">
        <color theme="0" tint="-0.499984740745262"/>
      </bottom>
      <diagonal/>
    </border>
    <border>
      <left style="double">
        <color theme="0" tint="-0.24994659260841701"/>
      </left>
      <right style="double">
        <color theme="0" tint="-0.499984740745262"/>
      </right>
      <top style="double">
        <color theme="0" tint="-0.24994659260841701"/>
      </top>
      <bottom style="double">
        <color theme="0" tint="-0.499984740745262"/>
      </bottom>
      <diagonal/>
    </border>
    <border>
      <left/>
      <right style="double">
        <color theme="0" tint="-0.24994659260841701"/>
      </right>
      <top style="double">
        <color theme="0" tint="-0.499984740745262"/>
      </top>
      <bottom style="double">
        <color theme="0" tint="-0.24994659260841701"/>
      </bottom>
      <diagonal/>
    </border>
    <border>
      <left style="double">
        <color theme="0" tint="-0.499984740745262"/>
      </left>
      <right style="double">
        <color theme="0" tint="-0.499984740745262"/>
      </right>
      <top style="double">
        <color theme="0" tint="-0.499984740745262"/>
      </top>
      <bottom/>
      <diagonal/>
    </border>
    <border>
      <left style="double">
        <color theme="0" tint="-0.499984740745262"/>
      </left>
      <right style="double">
        <color theme="0" tint="-0.499984740745262"/>
      </right>
      <top/>
      <bottom/>
      <diagonal/>
    </border>
    <border>
      <left style="double">
        <color theme="0" tint="-0.499984740745262"/>
      </left>
      <right style="double">
        <color theme="0" tint="-0.499984740745262"/>
      </right>
      <top/>
      <bottom style="double">
        <color theme="0" tint="-0.499984740745262"/>
      </bottom>
      <diagonal/>
    </border>
    <border>
      <left style="double">
        <color theme="0" tint="-0.24994659260841701"/>
      </left>
      <right/>
      <top style="double">
        <color theme="0" tint="-0.24994659260841701"/>
      </top>
      <bottom/>
      <diagonal/>
    </border>
    <border>
      <left/>
      <right style="double">
        <color theme="0" tint="-0.24994659260841701"/>
      </right>
      <top style="double">
        <color theme="0" tint="-0.24994659260841701"/>
      </top>
      <bottom/>
      <diagonal/>
    </border>
    <border>
      <left style="double">
        <color theme="0" tint="-0.24994659260841701"/>
      </left>
      <right/>
      <top/>
      <bottom/>
      <diagonal/>
    </border>
    <border>
      <left/>
      <right style="double">
        <color theme="0" tint="-0.24994659260841701"/>
      </right>
      <top/>
      <bottom/>
      <diagonal/>
    </border>
    <border>
      <left style="double">
        <color theme="0" tint="-0.24994659260841701"/>
      </left>
      <right/>
      <top/>
      <bottom style="double">
        <color theme="0" tint="-0.24994659260841701"/>
      </bottom>
      <diagonal/>
    </border>
    <border>
      <left/>
      <right style="double">
        <color theme="0" tint="-0.24994659260841701"/>
      </right>
      <top/>
      <bottom style="double">
        <color theme="0" tint="-0.24994659260841701"/>
      </bottom>
      <diagonal/>
    </border>
    <border>
      <left style="double">
        <color theme="0" tint="-0.24994659260841701"/>
      </left>
      <right style="double">
        <color theme="0" tint="-0.24994659260841701"/>
      </right>
      <top/>
      <bottom/>
      <diagonal/>
    </border>
    <border>
      <left style="double">
        <color theme="0" tint="-0.24994659260841701"/>
      </left>
      <right style="double">
        <color theme="0" tint="-0.24994659260841701"/>
      </right>
      <top/>
      <bottom style="double">
        <color theme="0" tint="-0.24994659260841701"/>
      </bottom>
      <diagonal/>
    </border>
    <border>
      <left/>
      <right/>
      <top style="double">
        <color theme="0" tint="-0.24994659260841701"/>
      </top>
      <bottom/>
      <diagonal/>
    </border>
    <border>
      <left/>
      <right/>
      <top/>
      <bottom style="double">
        <color theme="0" tint="-0.24994659260841701"/>
      </bottom>
      <diagonal/>
    </border>
  </borders>
  <cellStyleXfs count="3">
    <xf numFmtId="0" fontId="0" fillId="0" borderId="0"/>
    <xf numFmtId="0" fontId="6" fillId="4" borderId="3" applyNumberFormat="0" applyAlignment="0" applyProtection="0"/>
    <xf numFmtId="9" fontId="18" fillId="0" borderId="0" applyFont="0" applyFill="0" applyBorder="0" applyAlignment="0" applyProtection="0"/>
  </cellStyleXfs>
  <cellXfs count="170">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xf>
    <xf numFmtId="0" fontId="1"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horizontal="center" vertical="center" wrapText="1"/>
    </xf>
    <xf numFmtId="0" fontId="10" fillId="0" borderId="4" xfId="0" applyFont="1" applyBorder="1" applyAlignment="1">
      <alignment vertical="center" wrapText="1"/>
    </xf>
    <xf numFmtId="0" fontId="5" fillId="0" borderId="4" xfId="0" applyFont="1" applyBorder="1" applyAlignment="1">
      <alignment horizontal="center" vertical="center" wrapText="1"/>
    </xf>
    <xf numFmtId="0" fontId="13" fillId="5" borderId="4" xfId="0" applyFont="1" applyFill="1" applyBorder="1" applyAlignment="1">
      <alignment horizontal="center" vertical="center" wrapText="1"/>
    </xf>
    <xf numFmtId="0" fontId="12" fillId="0" borderId="4" xfId="0" applyFont="1" applyBorder="1" applyAlignment="1">
      <alignment horizontal="center" vertical="center"/>
    </xf>
    <xf numFmtId="0" fontId="2" fillId="0" borderId="4" xfId="0" applyFont="1" applyBorder="1" applyAlignment="1">
      <alignment horizontal="center" vertical="center"/>
    </xf>
    <xf numFmtId="0" fontId="13" fillId="5" borderId="4" xfId="0" applyFont="1" applyFill="1" applyBorder="1" applyAlignment="1">
      <alignment horizontal="center" vertical="center"/>
    </xf>
    <xf numFmtId="0" fontId="3" fillId="0" borderId="4" xfId="0" applyFont="1" applyBorder="1" applyAlignment="1">
      <alignment horizontal="center" vertical="center"/>
    </xf>
    <xf numFmtId="0" fontId="1" fillId="7" borderId="4" xfId="1" applyFont="1" applyFill="1" applyBorder="1" applyAlignment="1">
      <alignment horizontal="center" vertical="center" wrapText="1"/>
    </xf>
    <xf numFmtId="0" fontId="1" fillId="9" borderId="4" xfId="1" applyFont="1" applyFill="1" applyBorder="1" applyAlignment="1">
      <alignment horizontal="center" vertical="center" wrapText="1"/>
    </xf>
    <xf numFmtId="0" fontId="1" fillId="7" borderId="5" xfId="1" applyFont="1" applyFill="1" applyBorder="1" applyAlignment="1">
      <alignment horizontal="center" vertical="center" wrapText="1"/>
    </xf>
    <xf numFmtId="0" fontId="1" fillId="7" borderId="6" xfId="1" applyFont="1" applyFill="1" applyBorder="1" applyAlignment="1">
      <alignment horizontal="center" vertical="center" wrapText="1"/>
    </xf>
    <xf numFmtId="0" fontId="1" fillId="7" borderId="8" xfId="1" applyFont="1" applyFill="1" applyBorder="1" applyAlignment="1">
      <alignment horizontal="center" vertical="center"/>
    </xf>
    <xf numFmtId="0" fontId="5" fillId="0" borderId="5" xfId="0" applyFont="1" applyBorder="1" applyAlignment="1">
      <alignment horizontal="center" vertical="center" wrapText="1"/>
    </xf>
    <xf numFmtId="0" fontId="1" fillId="9" borderId="5" xfId="1" applyFont="1" applyFill="1" applyBorder="1" applyAlignment="1">
      <alignment horizontal="center" vertical="center" wrapText="1"/>
    </xf>
    <xf numFmtId="0" fontId="5" fillId="0" borderId="6" xfId="0" applyFont="1" applyBorder="1" applyAlignment="1">
      <alignment horizontal="center" vertical="center" wrapText="1"/>
    </xf>
    <xf numFmtId="0" fontId="1" fillId="9" borderId="6" xfId="1" applyFont="1" applyFill="1" applyBorder="1" applyAlignment="1">
      <alignment horizontal="center" vertical="center" wrapText="1"/>
    </xf>
    <xf numFmtId="0" fontId="5" fillId="10" borderId="9" xfId="0" applyFont="1" applyFill="1" applyBorder="1" applyAlignment="1">
      <alignment horizontal="center" vertical="center"/>
    </xf>
    <xf numFmtId="0" fontId="5" fillId="10" borderId="10" xfId="0" applyFont="1" applyFill="1" applyBorder="1" applyAlignment="1">
      <alignment horizontal="center" vertical="center"/>
    </xf>
    <xf numFmtId="0" fontId="4" fillId="10" borderId="11" xfId="0" applyFont="1" applyFill="1" applyBorder="1" applyAlignment="1">
      <alignment horizontal="center" vertical="center"/>
    </xf>
    <xf numFmtId="0" fontId="1" fillId="7" borderId="12" xfId="1" applyFont="1" applyFill="1" applyBorder="1" applyAlignment="1">
      <alignment horizontal="center" vertical="center" wrapText="1"/>
    </xf>
    <xf numFmtId="0" fontId="5" fillId="0" borderId="12" xfId="0" applyFont="1" applyBorder="1" applyAlignment="1">
      <alignment horizontal="center" vertical="center" wrapText="1"/>
    </xf>
    <xf numFmtId="0" fontId="1" fillId="9" borderId="12" xfId="1" applyFont="1" applyFill="1" applyBorder="1" applyAlignment="1">
      <alignment horizontal="center" vertical="center" wrapText="1"/>
    </xf>
    <xf numFmtId="0" fontId="5" fillId="10" borderId="11" xfId="0" applyFont="1" applyFill="1" applyBorder="1" applyAlignment="1">
      <alignment horizontal="center" vertical="center"/>
    </xf>
    <xf numFmtId="0" fontId="11" fillId="0" borderId="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2" fillId="0" borderId="4" xfId="0" applyFont="1" applyBorder="1" applyAlignment="1">
      <alignment vertical="center"/>
    </xf>
    <xf numFmtId="0" fontId="16" fillId="2" borderId="7" xfId="0" applyFont="1" applyFill="1" applyBorder="1" applyAlignment="1">
      <alignment horizontal="center" vertical="center"/>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15" xfId="0" applyFont="1" applyBorder="1" applyAlignment="1">
      <alignment vertical="center" wrapText="1"/>
    </xf>
    <xf numFmtId="0" fontId="10" fillId="0" borderId="17" xfId="0" applyFont="1" applyBorder="1" applyAlignment="1">
      <alignment horizontal="left" vertical="center" wrapText="1"/>
    </xf>
    <xf numFmtId="0" fontId="2" fillId="0" borderId="18" xfId="0" applyFont="1" applyBorder="1" applyAlignment="1">
      <alignment vertical="center" wrapText="1"/>
    </xf>
    <xf numFmtId="0" fontId="10" fillId="0" borderId="19" xfId="0" applyFont="1" applyBorder="1" applyAlignment="1">
      <alignment vertical="center" wrapText="1"/>
    </xf>
    <xf numFmtId="0" fontId="10" fillId="0" borderId="20" xfId="0" applyFont="1" applyBorder="1" applyAlignment="1">
      <alignment horizontal="center" vertical="center" wrapText="1"/>
    </xf>
    <xf numFmtId="0" fontId="10" fillId="0" borderId="6" xfId="0" applyFont="1" applyBorder="1" applyAlignment="1">
      <alignment horizontal="center" vertical="center" wrapText="1"/>
    </xf>
    <xf numFmtId="0" fontId="7" fillId="7" borderId="8"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5" borderId="0" xfId="0" applyFont="1" applyFill="1" applyAlignment="1">
      <alignment horizontal="center" vertical="center"/>
    </xf>
    <xf numFmtId="0" fontId="1" fillId="0" borderId="4" xfId="0" applyFont="1" applyBorder="1" applyAlignment="1">
      <alignment horizontal="center" vertical="center"/>
    </xf>
    <xf numFmtId="0" fontId="2" fillId="0" borderId="4" xfId="0" applyFont="1" applyFill="1" applyBorder="1" applyAlignment="1">
      <alignment horizontal="center" vertical="center" wrapText="1"/>
    </xf>
    <xf numFmtId="0" fontId="2" fillId="5" borderId="4" xfId="0" applyFont="1" applyFill="1" applyBorder="1" applyAlignment="1">
      <alignment horizontal="center" vertical="center"/>
    </xf>
    <xf numFmtId="0" fontId="2" fillId="11"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2" fillId="12" borderId="4" xfId="0" applyFont="1" applyFill="1" applyBorder="1" applyAlignment="1">
      <alignment horizontal="center" vertical="center"/>
    </xf>
    <xf numFmtId="0" fontId="2" fillId="7" borderId="4" xfId="0" applyFont="1" applyFill="1" applyBorder="1" applyAlignment="1">
      <alignment horizontal="center" vertical="center"/>
    </xf>
    <xf numFmtId="0" fontId="9" fillId="5" borderId="5" xfId="0" applyFont="1" applyFill="1" applyBorder="1" applyAlignment="1">
      <alignment horizontal="center"/>
    </xf>
    <xf numFmtId="0" fontId="9" fillId="3" borderId="4" xfId="0" applyFont="1" applyFill="1" applyBorder="1" applyAlignment="1">
      <alignment horizontal="center" vertical="center"/>
    </xf>
    <xf numFmtId="0" fontId="0" fillId="0" borderId="4" xfId="0" applyFill="1" applyBorder="1" applyAlignment="1">
      <alignment horizontal="center" vertical="center"/>
    </xf>
    <xf numFmtId="0" fontId="13" fillId="5" borderId="5" xfId="0" applyFont="1" applyFill="1" applyBorder="1" applyAlignment="1">
      <alignment horizontal="center" vertical="center"/>
    </xf>
    <xf numFmtId="0" fontId="0" fillId="8" borderId="4" xfId="0" applyFill="1" applyBorder="1" applyAlignment="1">
      <alignment vertical="center"/>
    </xf>
    <xf numFmtId="0" fontId="0" fillId="7" borderId="4" xfId="0" applyFill="1" applyBorder="1" applyAlignment="1">
      <alignment vertical="center"/>
    </xf>
    <xf numFmtId="0" fontId="0" fillId="12" borderId="4" xfId="0" applyFill="1" applyBorder="1" applyAlignment="1">
      <alignment vertical="center"/>
    </xf>
    <xf numFmtId="0" fontId="2" fillId="0" borderId="4"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0" borderId="0" xfId="0" applyFont="1" applyFill="1" applyBorder="1"/>
    <xf numFmtId="0" fontId="15" fillId="0" borderId="0" xfId="0" applyFont="1" applyFill="1" applyBorder="1" applyAlignment="1">
      <alignment horizontal="center" vertical="center" wrapText="1"/>
    </xf>
    <xf numFmtId="0" fontId="15" fillId="0" borderId="4" xfId="0" applyFont="1" applyFill="1" applyBorder="1" applyAlignment="1">
      <alignment horizontal="center" wrapText="1"/>
    </xf>
    <xf numFmtId="0" fontId="15" fillId="0" borderId="4" xfId="0" applyFont="1" applyFill="1" applyBorder="1" applyAlignment="1">
      <alignment horizontal="center" vertical="center" wrapText="1"/>
    </xf>
    <xf numFmtId="0" fontId="15" fillId="0" borderId="4" xfId="0" applyFont="1" applyFill="1" applyBorder="1" applyAlignment="1">
      <alignment horizontal="center" vertical="center"/>
    </xf>
    <xf numFmtId="0" fontId="16" fillId="6" borderId="4" xfId="0" applyFont="1" applyFill="1" applyBorder="1" applyAlignment="1">
      <alignment horizontal="center" vertical="center" wrapText="1"/>
    </xf>
    <xf numFmtId="0" fontId="16" fillId="13" borderId="4"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0" fillId="0" borderId="4" xfId="0" applyBorder="1"/>
    <xf numFmtId="0" fontId="16" fillId="2" borderId="4" xfId="0" applyFont="1" applyFill="1" applyBorder="1" applyAlignment="1">
      <alignment horizontal="center"/>
    </xf>
    <xf numFmtId="0" fontId="0" fillId="14" borderId="4" xfId="0" applyFill="1" applyBorder="1"/>
    <xf numFmtId="0" fontId="0" fillId="0" borderId="0" xfId="0" applyBorder="1"/>
    <xf numFmtId="0" fontId="0" fillId="0" borderId="0" xfId="0" applyFill="1" applyBorder="1"/>
    <xf numFmtId="0" fontId="16" fillId="2" borderId="30" xfId="0" applyFont="1" applyFill="1" applyBorder="1" applyAlignment="1">
      <alignment horizontal="center"/>
    </xf>
    <xf numFmtId="0" fontId="15" fillId="0" borderId="4" xfId="0" applyFont="1" applyFill="1" applyBorder="1" applyAlignment="1">
      <alignment horizontal="center" vertical="center" wrapText="1"/>
    </xf>
    <xf numFmtId="0" fontId="15" fillId="0" borderId="4" xfId="0" applyFont="1" applyFill="1" applyBorder="1" applyAlignment="1">
      <alignment horizontal="center" vertical="center"/>
    </xf>
    <xf numFmtId="0" fontId="15" fillId="0" borderId="4" xfId="0" applyFont="1" applyFill="1" applyBorder="1" applyAlignment="1">
      <alignment horizontal="center"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7" fillId="7" borderId="21"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9" fillId="5" borderId="4"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0" fillId="0" borderId="0" xfId="0"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1" fillId="6" borderId="4" xfId="0" applyFont="1" applyFill="1" applyBorder="1" applyAlignment="1">
      <alignment horizontal="center" vertical="center"/>
    </xf>
    <xf numFmtId="0" fontId="0" fillId="0" borderId="4" xfId="0" applyBorder="1" applyAlignment="1">
      <alignment horizontal="center" vertical="center" wrapText="1"/>
    </xf>
    <xf numFmtId="0" fontId="8" fillId="6" borderId="4" xfId="0" applyFont="1"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15" fillId="0" borderId="7"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7" xfId="0" applyFont="1" applyFill="1" applyBorder="1" applyAlignment="1">
      <alignment horizontal="center" wrapText="1"/>
    </xf>
    <xf numFmtId="0" fontId="15" fillId="0" borderId="30" xfId="0" applyFont="1" applyFill="1" applyBorder="1" applyAlignment="1">
      <alignment horizontal="center" wrapText="1"/>
    </xf>
    <xf numFmtId="0" fontId="15" fillId="0" borderId="31" xfId="0" applyFont="1" applyFill="1" applyBorder="1" applyAlignment="1">
      <alignment horizontal="center" wrapText="1"/>
    </xf>
    <xf numFmtId="0" fontId="16" fillId="2" borderId="4" xfId="0" applyFont="1" applyFill="1" applyBorder="1" applyAlignment="1">
      <alignment horizontal="center" vertical="center"/>
    </xf>
    <xf numFmtId="0" fontId="16" fillId="2" borderId="26" xfId="0" applyFont="1" applyFill="1" applyBorder="1" applyAlignment="1">
      <alignment horizontal="center"/>
    </xf>
    <xf numFmtId="0" fontId="16" fillId="2" borderId="0" xfId="0" applyFont="1" applyFill="1" applyBorder="1" applyAlignment="1">
      <alignment horizontal="center"/>
    </xf>
    <xf numFmtId="0" fontId="16" fillId="2" borderId="4" xfId="0" applyFont="1" applyFill="1" applyBorder="1" applyAlignment="1">
      <alignment horizontal="center"/>
    </xf>
    <xf numFmtId="0" fontId="14" fillId="15" borderId="4" xfId="0" applyFont="1" applyFill="1" applyBorder="1" applyAlignment="1">
      <alignment horizontal="center" vertical="center" wrapText="1"/>
    </xf>
    <xf numFmtId="0" fontId="15" fillId="15" borderId="4" xfId="0" applyFont="1" applyFill="1" applyBorder="1" applyAlignment="1">
      <alignment horizontal="center" vertical="center" wrapText="1"/>
    </xf>
    <xf numFmtId="0" fontId="14" fillId="15" borderId="7" xfId="0" applyFont="1" applyFill="1" applyBorder="1" applyAlignment="1">
      <alignment horizontal="center" vertical="center" wrapText="1"/>
    </xf>
    <xf numFmtId="0" fontId="15" fillId="15" borderId="7" xfId="0" applyFont="1" applyFill="1" applyBorder="1" applyAlignment="1">
      <alignment horizontal="center" vertical="center" wrapText="1"/>
    </xf>
    <xf numFmtId="0" fontId="14" fillId="15" borderId="30" xfId="0" applyFont="1" applyFill="1" applyBorder="1" applyAlignment="1">
      <alignment horizontal="center" vertical="center" wrapText="1"/>
    </xf>
    <xf numFmtId="0" fontId="15" fillId="15" borderId="30" xfId="0" applyFont="1" applyFill="1" applyBorder="1" applyAlignment="1">
      <alignment horizontal="center" vertical="center" wrapText="1"/>
    </xf>
    <xf numFmtId="0" fontId="14" fillId="15" borderId="31" xfId="0" applyFont="1" applyFill="1" applyBorder="1" applyAlignment="1">
      <alignment horizontal="center" vertical="center" wrapText="1"/>
    </xf>
    <xf numFmtId="0" fontId="15" fillId="15" borderId="31"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6" xfId="0" applyFont="1" applyFill="1" applyBorder="1" applyAlignment="1">
      <alignment horizontal="center" vertical="center"/>
    </xf>
    <xf numFmtId="0" fontId="13" fillId="5" borderId="4" xfId="0" applyFont="1" applyFill="1" applyBorder="1" applyAlignment="1">
      <alignment vertical="center" wrapText="1"/>
    </xf>
    <xf numFmtId="0" fontId="13" fillId="2" borderId="4" xfId="0" applyFont="1" applyFill="1" applyBorder="1" applyAlignment="1">
      <alignment vertical="center"/>
    </xf>
    <xf numFmtId="0" fontId="13" fillId="2" borderId="31" xfId="0" applyFont="1" applyFill="1" applyBorder="1" applyAlignment="1">
      <alignment vertical="center"/>
    </xf>
    <xf numFmtId="0" fontId="13" fillId="2" borderId="30" xfId="0" applyFont="1" applyFill="1" applyBorder="1" applyAlignment="1">
      <alignment vertical="center"/>
    </xf>
    <xf numFmtId="0" fontId="20" fillId="5" borderId="26"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20" fillId="5" borderId="2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19" fillId="5" borderId="0" xfId="0" applyFont="1" applyFill="1" applyAlignment="1">
      <alignment horizontal="center"/>
    </xf>
    <xf numFmtId="0" fontId="21" fillId="0" borderId="0" xfId="0" applyFont="1" applyFill="1" applyBorder="1" applyAlignment="1">
      <alignment vertical="center" wrapText="1"/>
    </xf>
    <xf numFmtId="0" fontId="21" fillId="0" borderId="0" xfId="0" applyFont="1" applyFill="1" applyBorder="1"/>
    <xf numFmtId="0" fontId="22" fillId="0" borderId="0" xfId="0" applyFont="1"/>
    <xf numFmtId="0" fontId="21" fillId="0" borderId="4" xfId="0" applyFont="1" applyFill="1" applyBorder="1" applyAlignment="1">
      <alignment horizontal="center" wrapText="1"/>
    </xf>
    <xf numFmtId="0" fontId="22" fillId="0" borderId="4" xfId="0" applyFont="1" applyBorder="1"/>
    <xf numFmtId="0" fontId="21" fillId="0" borderId="4" xfId="0" applyFont="1" applyFill="1" applyBorder="1" applyAlignment="1">
      <alignment horizontal="center" vertical="center" wrapText="1"/>
    </xf>
    <xf numFmtId="9" fontId="21" fillId="0" borderId="4" xfId="2" applyFont="1" applyFill="1" applyBorder="1" applyAlignment="1">
      <alignment horizontal="center" vertical="center"/>
    </xf>
    <xf numFmtId="0" fontId="21" fillId="0" borderId="4" xfId="0" applyFont="1" applyFill="1" applyBorder="1" applyAlignment="1">
      <alignment horizontal="center" vertical="center"/>
    </xf>
    <xf numFmtId="9" fontId="21" fillId="0" borderId="7" xfId="2" applyFont="1" applyFill="1" applyBorder="1" applyAlignment="1">
      <alignment horizontal="center" vertical="center"/>
    </xf>
    <xf numFmtId="9" fontId="21" fillId="0" borderId="31" xfId="2" applyFont="1" applyFill="1" applyBorder="1" applyAlignment="1">
      <alignment horizontal="center" vertical="center"/>
    </xf>
    <xf numFmtId="9" fontId="21" fillId="0" borderId="30" xfId="2" applyFont="1" applyFill="1" applyBorder="1" applyAlignment="1">
      <alignment horizontal="center" vertical="center"/>
    </xf>
    <xf numFmtId="0" fontId="21" fillId="0" borderId="4" xfId="0" applyFont="1" applyFill="1" applyBorder="1"/>
    <xf numFmtId="0" fontId="9" fillId="5" borderId="32"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4" xfId="0" applyFont="1" applyFill="1" applyBorder="1" applyAlignment="1">
      <alignment horizontal="center" wrapTex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0" borderId="31" xfId="0" applyFont="1" applyFill="1" applyBorder="1" applyAlignment="1">
      <alignment horizontal="center" vertical="center" wrapText="1"/>
    </xf>
    <xf numFmtId="9" fontId="8" fillId="0" borderId="7" xfId="0" applyNumberFormat="1" applyFont="1" applyBorder="1" applyAlignment="1">
      <alignment horizontal="center" vertical="center"/>
    </xf>
    <xf numFmtId="0" fontId="21" fillId="6" borderId="24"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6" borderId="25" xfId="0" applyFont="1" applyFill="1" applyBorder="1" applyAlignment="1">
      <alignment horizontal="center" vertical="center" wrapText="1"/>
    </xf>
    <xf numFmtId="0" fontId="21" fillId="6" borderId="26" xfId="0" applyFont="1" applyFill="1" applyBorder="1" applyAlignment="1">
      <alignment horizontal="center" vertical="center" wrapText="1"/>
    </xf>
    <xf numFmtId="0" fontId="21" fillId="6" borderId="0" xfId="0" applyFont="1" applyFill="1" applyBorder="1" applyAlignment="1">
      <alignment horizontal="center" vertical="center" wrapText="1"/>
    </xf>
    <xf numFmtId="0" fontId="21" fillId="6" borderId="27" xfId="0" applyFont="1" applyFill="1" applyBorder="1" applyAlignment="1">
      <alignment horizontal="center" vertical="center" wrapText="1"/>
    </xf>
    <xf numFmtId="0" fontId="21" fillId="6" borderId="28" xfId="0" applyFont="1" applyFill="1" applyBorder="1" applyAlignment="1">
      <alignment horizontal="center" vertical="center" wrapText="1"/>
    </xf>
    <xf numFmtId="0" fontId="21" fillId="6" borderId="33" xfId="0" applyFont="1" applyFill="1" applyBorder="1" applyAlignment="1">
      <alignment horizontal="center" vertical="center" wrapText="1"/>
    </xf>
    <xf numFmtId="0" fontId="21" fillId="6" borderId="29" xfId="0" applyFont="1" applyFill="1" applyBorder="1" applyAlignment="1">
      <alignment horizontal="center" vertical="center" wrapText="1"/>
    </xf>
    <xf numFmtId="0" fontId="9" fillId="6" borderId="4" xfId="0" applyFont="1" applyFill="1" applyBorder="1" applyAlignment="1">
      <alignment horizontal="center" vertical="center" wrapText="1"/>
    </xf>
  </cellXfs>
  <cellStyles count="3">
    <cellStyle name="Entrada" xfId="1" builtinId="20"/>
    <cellStyle name="Normal" xfId="0" builtinId="0"/>
    <cellStyle name="Porcentaje" xfId="2" builtinId="5"/>
  </cellStyles>
  <dxfs count="0"/>
  <tableStyles count="0" defaultTableStyle="TableStyleMedium2" defaultPivotStyle="PivotStyleLight16"/>
  <colors>
    <mruColors>
      <color rgb="FFFF9900"/>
      <color rgb="FFFF6600"/>
      <color rgb="FFFF9933"/>
      <color rgb="FFFFCC66"/>
      <color rgb="FFCCFFFF"/>
      <color rgb="FF00FFCC"/>
      <color rgb="FF00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8"/>
  <sheetViews>
    <sheetView showGridLines="0" workbookViewId="0">
      <selection activeCell="D8" sqref="D8"/>
    </sheetView>
  </sheetViews>
  <sheetFormatPr baseColWidth="10" defaultRowHeight="12" x14ac:dyDescent="0.25"/>
  <cols>
    <col min="1" max="1" width="11.42578125" style="1"/>
    <col min="2" max="2" width="12" style="1" customWidth="1"/>
    <col min="3" max="3" width="6.42578125" style="2" customWidth="1"/>
    <col min="4" max="4" width="64.7109375" style="1" customWidth="1"/>
    <col min="5" max="5" width="68.42578125" style="1" customWidth="1"/>
    <col min="6" max="16384" width="11.42578125" style="1"/>
  </cols>
  <sheetData>
    <row r="1" spans="2:5" ht="12.75" thickBot="1" x14ac:dyDescent="0.3"/>
    <row r="2" spans="2:5" ht="24" customHeight="1" thickTop="1" thickBot="1" x14ac:dyDescent="0.3">
      <c r="B2" s="34" t="s">
        <v>56</v>
      </c>
      <c r="C2" s="34" t="s">
        <v>57</v>
      </c>
      <c r="D2" s="34" t="s">
        <v>58</v>
      </c>
      <c r="E2" s="34" t="s">
        <v>59</v>
      </c>
    </row>
    <row r="3" spans="2:5" ht="52.5" thickTop="1" thickBot="1" x14ac:dyDescent="0.3">
      <c r="B3" s="82" t="s">
        <v>53</v>
      </c>
      <c r="C3" s="41">
        <v>1</v>
      </c>
      <c r="D3" s="35" t="s">
        <v>254</v>
      </c>
      <c r="E3" s="36" t="s">
        <v>94</v>
      </c>
    </row>
    <row r="4" spans="2:5" ht="78" thickTop="1" thickBot="1" x14ac:dyDescent="0.3">
      <c r="B4" s="83"/>
      <c r="C4" s="42">
        <v>2</v>
      </c>
      <c r="D4" s="7" t="s">
        <v>89</v>
      </c>
      <c r="E4" s="37" t="s">
        <v>95</v>
      </c>
    </row>
    <row r="5" spans="2:5" ht="39.75" thickTop="1" thickBot="1" x14ac:dyDescent="0.3">
      <c r="B5" s="83"/>
      <c r="C5" s="42">
        <v>3</v>
      </c>
      <c r="D5" s="7" t="s">
        <v>76</v>
      </c>
      <c r="E5" s="37" t="s">
        <v>79</v>
      </c>
    </row>
    <row r="6" spans="2:5" ht="52.5" thickTop="1" thickBot="1" x14ac:dyDescent="0.3">
      <c r="B6" s="83"/>
      <c r="C6" s="42">
        <v>4</v>
      </c>
      <c r="D6" s="7" t="s">
        <v>255</v>
      </c>
      <c r="E6" s="37" t="s">
        <v>80</v>
      </c>
    </row>
    <row r="7" spans="2:5" ht="39.75" thickTop="1" thickBot="1" x14ac:dyDescent="0.3">
      <c r="B7" s="83"/>
      <c r="C7" s="42">
        <v>5</v>
      </c>
      <c r="D7" s="7" t="s">
        <v>90</v>
      </c>
      <c r="E7" s="37" t="s">
        <v>98</v>
      </c>
    </row>
    <row r="8" spans="2:5" ht="27" thickTop="1" thickBot="1" x14ac:dyDescent="0.3">
      <c r="B8" s="83"/>
      <c r="C8" s="42">
        <v>6</v>
      </c>
      <c r="D8" s="7" t="s">
        <v>92</v>
      </c>
      <c r="E8" s="37" t="s">
        <v>256</v>
      </c>
    </row>
    <row r="9" spans="2:5" ht="27" thickTop="1" thickBot="1" x14ac:dyDescent="0.3">
      <c r="B9" s="83"/>
      <c r="C9" s="42">
        <v>7</v>
      </c>
      <c r="D9" s="7" t="s">
        <v>196</v>
      </c>
      <c r="E9" s="37" t="s">
        <v>257</v>
      </c>
    </row>
    <row r="10" spans="2:5" ht="65.25" thickTop="1" thickBot="1" x14ac:dyDescent="0.3">
      <c r="B10" s="84"/>
      <c r="C10" s="42">
        <v>8</v>
      </c>
      <c r="D10" s="7" t="s">
        <v>99</v>
      </c>
      <c r="E10" s="37" t="s">
        <v>100</v>
      </c>
    </row>
    <row r="11" spans="2:5" ht="39.75" thickTop="1" thickBot="1" x14ac:dyDescent="0.3">
      <c r="B11" s="43" t="s">
        <v>54</v>
      </c>
      <c r="C11" s="42">
        <v>9</v>
      </c>
      <c r="D11" s="7" t="s">
        <v>82</v>
      </c>
      <c r="E11" s="37" t="s">
        <v>97</v>
      </c>
    </row>
    <row r="12" spans="2:5" ht="39.75" thickTop="1" thickBot="1" x14ac:dyDescent="0.3">
      <c r="B12" s="85" t="s">
        <v>55</v>
      </c>
      <c r="C12" s="42">
        <v>10</v>
      </c>
      <c r="D12" s="7" t="s">
        <v>77</v>
      </c>
      <c r="E12" s="37" t="s">
        <v>81</v>
      </c>
    </row>
    <row r="13" spans="2:5" ht="52.5" thickTop="1" thickBot="1" x14ac:dyDescent="0.3">
      <c r="B13" s="85"/>
      <c r="C13" s="42">
        <v>11</v>
      </c>
      <c r="D13" s="7" t="s">
        <v>96</v>
      </c>
      <c r="E13" s="37" t="s">
        <v>252</v>
      </c>
    </row>
    <row r="14" spans="2:5" ht="28.5" customHeight="1" thickTop="1" thickBot="1" x14ac:dyDescent="0.3">
      <c r="B14" s="85"/>
      <c r="C14" s="42">
        <v>12</v>
      </c>
      <c r="D14" s="33" t="s">
        <v>134</v>
      </c>
      <c r="E14" s="80" t="s">
        <v>94</v>
      </c>
    </row>
    <row r="15" spans="2:5" ht="25.5" customHeight="1" thickTop="1" thickBot="1" x14ac:dyDescent="0.3">
      <c r="B15" s="85"/>
      <c r="C15" s="42">
        <v>13</v>
      </c>
      <c r="D15" s="33" t="s">
        <v>115</v>
      </c>
      <c r="E15" s="81"/>
    </row>
    <row r="16" spans="2:5" ht="25.5" thickTop="1" thickBot="1" x14ac:dyDescent="0.3">
      <c r="B16" s="85"/>
      <c r="C16" s="42">
        <v>14</v>
      </c>
      <c r="D16" s="60" t="s">
        <v>122</v>
      </c>
      <c r="E16" s="38"/>
    </row>
    <row r="17" spans="2:5" ht="39.75" thickTop="1" thickBot="1" x14ac:dyDescent="0.3">
      <c r="B17" s="85"/>
      <c r="C17" s="42">
        <v>15</v>
      </c>
      <c r="D17" s="39" t="s">
        <v>253</v>
      </c>
      <c r="E17" s="40" t="s">
        <v>98</v>
      </c>
    </row>
    <row r="18" spans="2:5" ht="12.75" thickTop="1" x14ac:dyDescent="0.25"/>
  </sheetData>
  <mergeCells count="3">
    <mergeCell ref="E14:E15"/>
    <mergeCell ref="B3:B10"/>
    <mergeCell ref="B12:B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4"/>
  <sheetViews>
    <sheetView showGridLines="0" zoomScaleNormal="100" workbookViewId="0">
      <selection activeCell="D10" sqref="D10"/>
    </sheetView>
  </sheetViews>
  <sheetFormatPr baseColWidth="10" defaultRowHeight="12" x14ac:dyDescent="0.25"/>
  <cols>
    <col min="1" max="1" width="24.7109375" style="1" customWidth="1"/>
    <col min="2" max="2" width="11" style="1" bestFit="1" customWidth="1"/>
    <col min="3" max="3" width="20.7109375" style="1" customWidth="1"/>
    <col min="4" max="4" width="11" style="1" bestFit="1" customWidth="1"/>
    <col min="5" max="5" width="27" style="1" customWidth="1"/>
    <col min="6" max="6" width="11" style="1" bestFit="1" customWidth="1"/>
    <col min="7" max="7" width="32.28515625" style="1" customWidth="1"/>
    <col min="8" max="8" width="11" style="1" bestFit="1" customWidth="1"/>
    <col min="9" max="9" width="25.7109375" style="1" customWidth="1"/>
    <col min="10" max="10" width="11" style="1" bestFit="1" customWidth="1"/>
    <col min="11" max="11" width="11.42578125" style="1"/>
    <col min="12" max="12" width="5.28515625" style="32" bestFit="1" customWidth="1"/>
    <col min="13" max="13" width="68.85546875" style="2" customWidth="1"/>
    <col min="14" max="14" width="11.5703125" style="1" customWidth="1"/>
    <col min="15" max="15" width="9.42578125" style="1" customWidth="1"/>
    <col min="16" max="16" width="10.5703125" style="1" customWidth="1"/>
    <col min="17" max="17" width="10.7109375" style="1" customWidth="1"/>
    <col min="18" max="18" width="11.85546875" style="1" customWidth="1"/>
    <col min="19" max="19" width="8.140625" style="2" customWidth="1"/>
    <col min="20" max="16384" width="11.42578125" style="1"/>
  </cols>
  <sheetData>
    <row r="1" spans="1:19" ht="15" customHeight="1" x14ac:dyDescent="0.25">
      <c r="A1" s="86" t="s">
        <v>66</v>
      </c>
      <c r="B1" s="86"/>
      <c r="C1" s="86"/>
      <c r="D1" s="86"/>
      <c r="E1" s="86"/>
      <c r="F1" s="86"/>
      <c r="G1" s="86"/>
      <c r="H1" s="86"/>
      <c r="I1" s="86"/>
      <c r="J1" s="86"/>
    </row>
    <row r="2" spans="1:19" ht="15" customHeight="1" thickBot="1" x14ac:dyDescent="0.3">
      <c r="A2" s="87"/>
      <c r="B2" s="87"/>
      <c r="C2" s="87"/>
      <c r="D2" s="87"/>
      <c r="E2" s="87"/>
      <c r="F2" s="87"/>
      <c r="G2" s="87"/>
      <c r="H2" s="87"/>
      <c r="I2" s="87"/>
      <c r="J2" s="87"/>
    </row>
    <row r="3" spans="1:19" ht="9" customHeight="1" thickBot="1" x14ac:dyDescent="0.3">
      <c r="A3" s="91"/>
      <c r="B3" s="91"/>
      <c r="C3" s="91"/>
      <c r="D3" s="91"/>
      <c r="E3" s="91"/>
      <c r="F3" s="91"/>
      <c r="G3" s="91"/>
      <c r="H3" s="91"/>
      <c r="I3" s="91"/>
      <c r="J3" s="91"/>
    </row>
    <row r="4" spans="1:19" ht="35.25" customHeight="1" thickTop="1" thickBot="1" x14ac:dyDescent="0.3">
      <c r="A4" s="88" t="s">
        <v>258</v>
      </c>
      <c r="B4" s="89"/>
      <c r="C4" s="88"/>
      <c r="D4" s="88"/>
      <c r="E4" s="88"/>
      <c r="F4" s="88"/>
      <c r="G4" s="88"/>
      <c r="H4" s="88"/>
      <c r="I4" s="88"/>
      <c r="J4" s="88"/>
      <c r="L4" s="12" t="s">
        <v>101</v>
      </c>
      <c r="M4" s="12" t="s">
        <v>83</v>
      </c>
      <c r="N4" s="9" t="s">
        <v>0</v>
      </c>
      <c r="O4" s="9" t="s">
        <v>11</v>
      </c>
      <c r="P4" s="9" t="s">
        <v>21</v>
      </c>
      <c r="Q4" s="9" t="s">
        <v>32</v>
      </c>
      <c r="R4" s="9" t="s">
        <v>33</v>
      </c>
      <c r="S4" s="9" t="s">
        <v>87</v>
      </c>
    </row>
    <row r="5" spans="1:19" ht="40.5" customHeight="1" thickTop="1" thickBot="1" x14ac:dyDescent="0.3">
      <c r="A5" s="16" t="s">
        <v>0</v>
      </c>
      <c r="B5" s="18" t="s">
        <v>10</v>
      </c>
      <c r="C5" s="26" t="s">
        <v>11</v>
      </c>
      <c r="D5" s="18" t="s">
        <v>10</v>
      </c>
      <c r="E5" s="17" t="s">
        <v>21</v>
      </c>
      <c r="F5" s="18" t="s">
        <v>10</v>
      </c>
      <c r="G5" s="14" t="s">
        <v>32</v>
      </c>
      <c r="H5" s="18" t="s">
        <v>10</v>
      </c>
      <c r="I5" s="14" t="s">
        <v>33</v>
      </c>
      <c r="J5" s="18" t="s">
        <v>10</v>
      </c>
      <c r="L5" s="13">
        <v>1</v>
      </c>
      <c r="M5" s="30" t="s">
        <v>93</v>
      </c>
      <c r="N5" s="10">
        <f>B16</f>
        <v>5</v>
      </c>
      <c r="O5" s="10">
        <f>D16</f>
        <v>2</v>
      </c>
      <c r="P5" s="10">
        <f>F16</f>
        <v>0</v>
      </c>
      <c r="Q5" s="10">
        <f>H16</f>
        <v>0</v>
      </c>
      <c r="R5" s="10">
        <f>J16</f>
        <v>7</v>
      </c>
      <c r="S5" s="46">
        <f>SUM(N5:R5)</f>
        <v>14</v>
      </c>
    </row>
    <row r="6" spans="1:19" ht="45" customHeight="1" thickTop="1" thickBot="1" x14ac:dyDescent="0.3">
      <c r="A6" s="19" t="s">
        <v>1</v>
      </c>
      <c r="B6" s="23">
        <v>1</v>
      </c>
      <c r="C6" s="27" t="s">
        <v>12</v>
      </c>
      <c r="D6" s="24">
        <v>1</v>
      </c>
      <c r="E6" s="21" t="s">
        <v>22</v>
      </c>
      <c r="F6" s="24">
        <v>0</v>
      </c>
      <c r="G6" s="8" t="s">
        <v>34</v>
      </c>
      <c r="H6" s="24">
        <v>0</v>
      </c>
      <c r="I6" s="8" t="s">
        <v>44</v>
      </c>
      <c r="J6" s="24">
        <v>1</v>
      </c>
      <c r="L6" s="13">
        <v>2</v>
      </c>
      <c r="M6" s="30" t="s">
        <v>89</v>
      </c>
      <c r="N6" s="10">
        <f>B30</f>
        <v>2</v>
      </c>
      <c r="O6" s="10">
        <f>D30</f>
        <v>3</v>
      </c>
      <c r="P6" s="10">
        <f>F30</f>
        <v>2</v>
      </c>
      <c r="Q6" s="10">
        <f>H30</f>
        <v>2</v>
      </c>
      <c r="R6" s="10">
        <f>J30</f>
        <v>3</v>
      </c>
      <c r="S6" s="46">
        <f t="shared" ref="S6:S20" si="0">SUM(N6:R6)</f>
        <v>12</v>
      </c>
    </row>
    <row r="7" spans="1:19" ht="57.75" thickTop="1" thickBot="1" x14ac:dyDescent="0.3">
      <c r="A7" s="19" t="s">
        <v>2</v>
      </c>
      <c r="B7" s="24">
        <v>1</v>
      </c>
      <c r="C7" s="27" t="s">
        <v>13</v>
      </c>
      <c r="D7" s="24">
        <v>0</v>
      </c>
      <c r="E7" s="21" t="s">
        <v>23</v>
      </c>
      <c r="F7" s="24">
        <v>0</v>
      </c>
      <c r="G7" s="8" t="s">
        <v>35</v>
      </c>
      <c r="H7" s="24">
        <v>0</v>
      </c>
      <c r="I7" s="8" t="s">
        <v>45</v>
      </c>
      <c r="J7" s="24">
        <v>1</v>
      </c>
      <c r="L7" s="13">
        <v>3</v>
      </c>
      <c r="M7" s="30" t="s">
        <v>76</v>
      </c>
      <c r="N7" s="10">
        <f>B44</f>
        <v>3</v>
      </c>
      <c r="O7" s="10">
        <f>D44</f>
        <v>0</v>
      </c>
      <c r="P7" s="10">
        <f>F44</f>
        <v>8</v>
      </c>
      <c r="Q7" s="10">
        <f>H44</f>
        <v>2</v>
      </c>
      <c r="R7" s="10">
        <f>J44</f>
        <v>4</v>
      </c>
      <c r="S7" s="46">
        <f t="shared" si="0"/>
        <v>17</v>
      </c>
    </row>
    <row r="8" spans="1:19" ht="46.5" thickTop="1" thickBot="1" x14ac:dyDescent="0.3">
      <c r="A8" s="19" t="s">
        <v>71</v>
      </c>
      <c r="B8" s="24">
        <v>1</v>
      </c>
      <c r="C8" s="27" t="s">
        <v>14</v>
      </c>
      <c r="D8" s="24">
        <v>0</v>
      </c>
      <c r="E8" s="21" t="s">
        <v>24</v>
      </c>
      <c r="F8" s="24">
        <v>0</v>
      </c>
      <c r="G8" s="8" t="s">
        <v>36</v>
      </c>
      <c r="H8" s="24">
        <v>0</v>
      </c>
      <c r="I8" s="8" t="s">
        <v>46</v>
      </c>
      <c r="J8" s="24">
        <v>1</v>
      </c>
      <c r="L8" s="13">
        <v>4</v>
      </c>
      <c r="M8" s="30" t="s">
        <v>78</v>
      </c>
      <c r="N8" s="10">
        <f>B58</f>
        <v>5</v>
      </c>
      <c r="O8" s="10">
        <f>D58</f>
        <v>2</v>
      </c>
      <c r="P8" s="10">
        <f>F58</f>
        <v>0</v>
      </c>
      <c r="Q8" s="10">
        <f>H58</f>
        <v>0</v>
      </c>
      <c r="R8" s="10">
        <f>J58</f>
        <v>4</v>
      </c>
      <c r="S8" s="46">
        <f t="shared" si="0"/>
        <v>11</v>
      </c>
    </row>
    <row r="9" spans="1:19" ht="69" thickTop="1" thickBot="1" x14ac:dyDescent="0.3">
      <c r="A9" s="19" t="s">
        <v>3</v>
      </c>
      <c r="B9" s="24">
        <v>1</v>
      </c>
      <c r="C9" s="27" t="s">
        <v>15</v>
      </c>
      <c r="D9" s="24">
        <v>0</v>
      </c>
      <c r="E9" s="21" t="s">
        <v>25</v>
      </c>
      <c r="F9" s="24">
        <v>0</v>
      </c>
      <c r="G9" s="8" t="s">
        <v>37</v>
      </c>
      <c r="H9" s="24">
        <v>0</v>
      </c>
      <c r="I9" s="8" t="s">
        <v>259</v>
      </c>
      <c r="J9" s="24">
        <v>1</v>
      </c>
      <c r="L9" s="30">
        <v>5</v>
      </c>
      <c r="M9" s="30" t="s">
        <v>90</v>
      </c>
      <c r="N9" s="10">
        <f>B72</f>
        <v>3</v>
      </c>
      <c r="O9" s="10">
        <f>D72</f>
        <v>1</v>
      </c>
      <c r="P9" s="10">
        <f>F72</f>
        <v>3</v>
      </c>
      <c r="Q9" s="10">
        <f>H72</f>
        <v>1</v>
      </c>
      <c r="R9" s="10">
        <f>J72</f>
        <v>1</v>
      </c>
      <c r="S9" s="46">
        <f t="shared" si="0"/>
        <v>9</v>
      </c>
    </row>
    <row r="10" spans="1:19" ht="46.5" thickTop="1" thickBot="1" x14ac:dyDescent="0.3">
      <c r="A10" s="19" t="s">
        <v>260</v>
      </c>
      <c r="B10" s="24">
        <v>1</v>
      </c>
      <c r="C10" s="27" t="s">
        <v>69</v>
      </c>
      <c r="D10" s="24">
        <v>1</v>
      </c>
      <c r="E10" s="21" t="s">
        <v>26</v>
      </c>
      <c r="F10" s="24">
        <v>0</v>
      </c>
      <c r="G10" s="8" t="s">
        <v>38</v>
      </c>
      <c r="H10" s="24">
        <v>0</v>
      </c>
      <c r="I10" s="8" t="s">
        <v>48</v>
      </c>
      <c r="J10" s="24">
        <v>1</v>
      </c>
      <c r="L10" s="30">
        <v>6</v>
      </c>
      <c r="M10" s="30" t="s">
        <v>92</v>
      </c>
      <c r="N10" s="10">
        <f>B86</f>
        <v>2</v>
      </c>
      <c r="O10" s="10">
        <f>D86</f>
        <v>2</v>
      </c>
      <c r="P10" s="10">
        <f>F86</f>
        <v>0</v>
      </c>
      <c r="Q10" s="10">
        <f>H86</f>
        <v>0</v>
      </c>
      <c r="R10" s="10">
        <f>J86</f>
        <v>2</v>
      </c>
      <c r="S10" s="46">
        <f t="shared" si="0"/>
        <v>6</v>
      </c>
    </row>
    <row r="11" spans="1:19" ht="57.75" thickTop="1" thickBot="1" x14ac:dyDescent="0.3">
      <c r="A11" s="19" t="s">
        <v>5</v>
      </c>
      <c r="B11" s="24">
        <v>0</v>
      </c>
      <c r="C11" s="27" t="s">
        <v>16</v>
      </c>
      <c r="D11" s="24">
        <v>0</v>
      </c>
      <c r="E11" s="21" t="s">
        <v>27</v>
      </c>
      <c r="F11" s="24">
        <v>0</v>
      </c>
      <c r="G11" s="8" t="s">
        <v>39</v>
      </c>
      <c r="H11" s="24">
        <v>0</v>
      </c>
      <c r="I11" s="8" t="s">
        <v>49</v>
      </c>
      <c r="J11" s="24">
        <v>0</v>
      </c>
      <c r="L11" s="30">
        <v>7</v>
      </c>
      <c r="M11" s="30" t="s">
        <v>91</v>
      </c>
      <c r="N11" s="10">
        <f>B100</f>
        <v>3</v>
      </c>
      <c r="O11" s="10">
        <f>D100</f>
        <v>6</v>
      </c>
      <c r="P11" s="10">
        <f>F100</f>
        <v>0</v>
      </c>
      <c r="Q11" s="10">
        <f>H100</f>
        <v>0</v>
      </c>
      <c r="R11" s="10">
        <f>J100</f>
        <v>3</v>
      </c>
      <c r="S11" s="46">
        <f t="shared" si="0"/>
        <v>12</v>
      </c>
    </row>
    <row r="12" spans="1:19" ht="46.5" thickTop="1" thickBot="1" x14ac:dyDescent="0.3">
      <c r="A12" s="19" t="s">
        <v>6</v>
      </c>
      <c r="B12" s="24">
        <v>0</v>
      </c>
      <c r="C12" s="27" t="s">
        <v>17</v>
      </c>
      <c r="D12" s="24">
        <v>0</v>
      </c>
      <c r="E12" s="21" t="s">
        <v>28</v>
      </c>
      <c r="F12" s="24">
        <v>0</v>
      </c>
      <c r="G12" s="8" t="s">
        <v>40</v>
      </c>
      <c r="H12" s="24">
        <v>0</v>
      </c>
      <c r="I12" s="8" t="s">
        <v>70</v>
      </c>
      <c r="J12" s="24">
        <v>0</v>
      </c>
      <c r="L12" s="30">
        <v>8</v>
      </c>
      <c r="M12" s="30" t="s">
        <v>99</v>
      </c>
      <c r="N12" s="10">
        <f>B114</f>
        <v>7</v>
      </c>
      <c r="O12" s="10">
        <f>D114</f>
        <v>0</v>
      </c>
      <c r="P12" s="10">
        <f>F114</f>
        <v>2</v>
      </c>
      <c r="Q12" s="10">
        <f>H114</f>
        <v>0</v>
      </c>
      <c r="R12" s="10">
        <f>J114</f>
        <v>4</v>
      </c>
      <c r="S12" s="46">
        <f t="shared" si="0"/>
        <v>13</v>
      </c>
    </row>
    <row r="13" spans="1:19" ht="46.5" thickTop="1" thickBot="1" x14ac:dyDescent="0.3">
      <c r="A13" s="19" t="s">
        <v>7</v>
      </c>
      <c r="B13" s="24">
        <v>0</v>
      </c>
      <c r="C13" s="27" t="s">
        <v>18</v>
      </c>
      <c r="D13" s="24">
        <v>0</v>
      </c>
      <c r="E13" s="21" t="s">
        <v>29</v>
      </c>
      <c r="F13" s="24">
        <v>0</v>
      </c>
      <c r="G13" s="8" t="s">
        <v>41</v>
      </c>
      <c r="H13" s="24">
        <v>0</v>
      </c>
      <c r="I13" s="8" t="s">
        <v>50</v>
      </c>
      <c r="J13" s="24">
        <v>1</v>
      </c>
      <c r="L13" s="30">
        <v>9</v>
      </c>
      <c r="M13" s="30" t="s">
        <v>82</v>
      </c>
      <c r="N13" s="10">
        <f>B128</f>
        <v>7</v>
      </c>
      <c r="O13" s="10">
        <f>D128</f>
        <v>5</v>
      </c>
      <c r="P13" s="10">
        <f>F128</f>
        <v>5</v>
      </c>
      <c r="Q13" s="10">
        <f>H128</f>
        <v>5</v>
      </c>
      <c r="R13" s="10">
        <f>J128</f>
        <v>2</v>
      </c>
      <c r="S13" s="46">
        <f t="shared" si="0"/>
        <v>24</v>
      </c>
    </row>
    <row r="14" spans="1:19" ht="69" thickTop="1" thickBot="1" x14ac:dyDescent="0.3">
      <c r="A14" s="19" t="s">
        <v>8</v>
      </c>
      <c r="B14" s="24">
        <v>0</v>
      </c>
      <c r="C14" s="27" t="s">
        <v>261</v>
      </c>
      <c r="D14" s="24">
        <v>0</v>
      </c>
      <c r="E14" s="21" t="s">
        <v>30</v>
      </c>
      <c r="F14" s="24">
        <v>0</v>
      </c>
      <c r="G14" s="8" t="s">
        <v>42</v>
      </c>
      <c r="H14" s="24">
        <v>0</v>
      </c>
      <c r="I14" s="8" t="s">
        <v>51</v>
      </c>
      <c r="J14" s="24">
        <v>0</v>
      </c>
      <c r="L14" s="30">
        <v>10</v>
      </c>
      <c r="M14" s="30" t="s">
        <v>77</v>
      </c>
      <c r="N14" s="10">
        <f>B142</f>
        <v>5</v>
      </c>
      <c r="O14" s="10">
        <f>D142</f>
        <v>0</v>
      </c>
      <c r="P14" s="10">
        <f>F142</f>
        <v>1</v>
      </c>
      <c r="Q14" s="10">
        <f>H142</f>
        <v>0</v>
      </c>
      <c r="R14" s="10">
        <f>J142</f>
        <v>4</v>
      </c>
      <c r="S14" s="46">
        <f t="shared" si="0"/>
        <v>10</v>
      </c>
    </row>
    <row r="15" spans="1:19" ht="46.5" thickTop="1" thickBot="1" x14ac:dyDescent="0.3">
      <c r="A15" s="19" t="s">
        <v>9</v>
      </c>
      <c r="B15" s="24">
        <v>0</v>
      </c>
      <c r="C15" s="27" t="s">
        <v>20</v>
      </c>
      <c r="D15" s="24">
        <v>0</v>
      </c>
      <c r="E15" s="21" t="s">
        <v>31</v>
      </c>
      <c r="F15" s="24">
        <v>0</v>
      </c>
      <c r="G15" s="8" t="s">
        <v>43</v>
      </c>
      <c r="H15" s="24">
        <v>0</v>
      </c>
      <c r="I15" s="8" t="s">
        <v>52</v>
      </c>
      <c r="J15" s="24">
        <v>1</v>
      </c>
      <c r="L15" s="30">
        <v>11</v>
      </c>
      <c r="M15" s="30" t="s">
        <v>96</v>
      </c>
      <c r="N15" s="10">
        <f>B156</f>
        <v>4</v>
      </c>
      <c r="O15" s="10">
        <f>D156</f>
        <v>2</v>
      </c>
      <c r="P15" s="10">
        <f>F156</f>
        <v>1</v>
      </c>
      <c r="Q15" s="10">
        <f>H156</f>
        <v>3</v>
      </c>
      <c r="R15" s="10">
        <f>J156</f>
        <v>8</v>
      </c>
      <c r="S15" s="46">
        <f t="shared" si="0"/>
        <v>18</v>
      </c>
    </row>
    <row r="16" spans="1:19" ht="16.5" thickTop="1" thickBot="1" x14ac:dyDescent="0.3">
      <c r="A16" s="20"/>
      <c r="B16" s="25">
        <f>SUM(B6:B15)</f>
        <v>5</v>
      </c>
      <c r="C16" s="28"/>
      <c r="D16" s="29">
        <f>SUM(D6:D15)</f>
        <v>2</v>
      </c>
      <c r="E16" s="22"/>
      <c r="F16" s="29">
        <f>SUM(F6:F15)</f>
        <v>0</v>
      </c>
      <c r="G16" s="15"/>
      <c r="H16" s="29">
        <f>SUM(H6:H15)</f>
        <v>0</v>
      </c>
      <c r="I16" s="15"/>
      <c r="J16" s="29">
        <f>SUM(J6:J15)</f>
        <v>7</v>
      </c>
      <c r="L16" s="30">
        <v>12</v>
      </c>
      <c r="M16" s="13" t="s">
        <v>111</v>
      </c>
      <c r="N16" s="10">
        <f>B170</f>
        <v>7</v>
      </c>
      <c r="O16" s="10">
        <f>D170</f>
        <v>3</v>
      </c>
      <c r="P16" s="10">
        <f>F170</f>
        <v>4</v>
      </c>
      <c r="Q16" s="10">
        <f>H170</f>
        <v>4</v>
      </c>
      <c r="R16" s="10">
        <f>J170</f>
        <v>5</v>
      </c>
      <c r="S16" s="46">
        <f t="shared" si="0"/>
        <v>23</v>
      </c>
    </row>
    <row r="17" spans="1:19" ht="30" customHeight="1" thickTop="1" thickBot="1" x14ac:dyDescent="0.3">
      <c r="A17" s="90"/>
      <c r="B17" s="90"/>
      <c r="C17" s="90"/>
      <c r="D17" s="90"/>
      <c r="E17" s="90"/>
      <c r="F17" s="90"/>
      <c r="G17" s="90"/>
      <c r="H17" s="90"/>
      <c r="I17" s="90"/>
      <c r="J17" s="90"/>
      <c r="L17" s="30">
        <v>13</v>
      </c>
      <c r="M17" s="13" t="s">
        <v>115</v>
      </c>
      <c r="N17" s="44">
        <f>B184</f>
        <v>5</v>
      </c>
      <c r="O17" s="44">
        <f>D184</f>
        <v>2</v>
      </c>
      <c r="P17" s="44">
        <f>F184</f>
        <v>2</v>
      </c>
      <c r="Q17" s="44">
        <f>H184</f>
        <v>2</v>
      </c>
      <c r="R17" s="44">
        <f>J184</f>
        <v>10</v>
      </c>
      <c r="S17" s="46">
        <f t="shared" si="0"/>
        <v>21</v>
      </c>
    </row>
    <row r="18" spans="1:19" ht="33.75" customHeight="1" thickTop="1" thickBot="1" x14ac:dyDescent="0.3">
      <c r="A18" s="88" t="s">
        <v>102</v>
      </c>
      <c r="B18" s="89"/>
      <c r="C18" s="88"/>
      <c r="D18" s="88"/>
      <c r="E18" s="88"/>
      <c r="F18" s="88"/>
      <c r="G18" s="88"/>
      <c r="H18" s="88"/>
      <c r="I18" s="88"/>
      <c r="J18" s="88"/>
      <c r="L18" s="30">
        <v>14</v>
      </c>
      <c r="M18" s="31" t="s">
        <v>112</v>
      </c>
      <c r="N18" s="11" t="e">
        <f>#REF!</f>
        <v>#REF!</v>
      </c>
      <c r="O18" s="11" t="e">
        <f>#REF!</f>
        <v>#REF!</v>
      </c>
      <c r="P18" s="11" t="e">
        <f>#REF!</f>
        <v>#REF!</v>
      </c>
      <c r="Q18" s="11" t="e">
        <f>#REF!</f>
        <v>#REF!</v>
      </c>
      <c r="R18" s="11" t="e">
        <f>#REF!</f>
        <v>#REF!</v>
      </c>
      <c r="S18" s="46" t="e">
        <f t="shared" si="0"/>
        <v>#REF!</v>
      </c>
    </row>
    <row r="19" spans="1:19" ht="40.5" customHeight="1" thickTop="1" thickBot="1" x14ac:dyDescent="0.3">
      <c r="A19" s="16" t="s">
        <v>0</v>
      </c>
      <c r="B19" s="18" t="s">
        <v>10</v>
      </c>
      <c r="C19" s="26" t="s">
        <v>11</v>
      </c>
      <c r="D19" s="18" t="s">
        <v>10</v>
      </c>
      <c r="E19" s="17" t="s">
        <v>21</v>
      </c>
      <c r="F19" s="18" t="s">
        <v>10</v>
      </c>
      <c r="G19" s="14" t="s">
        <v>32</v>
      </c>
      <c r="H19" s="18" t="s">
        <v>10</v>
      </c>
      <c r="I19" s="14" t="s">
        <v>33</v>
      </c>
      <c r="J19" s="18" t="s">
        <v>10</v>
      </c>
      <c r="L19" s="30">
        <v>15</v>
      </c>
      <c r="M19" s="31" t="s">
        <v>113</v>
      </c>
      <c r="N19" s="11">
        <f>B199</f>
        <v>9</v>
      </c>
      <c r="O19" s="11">
        <f>D199</f>
        <v>6</v>
      </c>
      <c r="P19" s="11">
        <f>F199</f>
        <v>7</v>
      </c>
      <c r="Q19" s="11">
        <f>H199</f>
        <v>10</v>
      </c>
      <c r="R19" s="11">
        <f>J199</f>
        <v>5</v>
      </c>
      <c r="S19" s="46">
        <f t="shared" si="0"/>
        <v>37</v>
      </c>
    </row>
    <row r="20" spans="1:19" ht="46.5" thickTop="1" thickBot="1" x14ac:dyDescent="0.3">
      <c r="A20" s="19" t="s">
        <v>1</v>
      </c>
      <c r="B20" s="23">
        <v>1</v>
      </c>
      <c r="C20" s="27" t="s">
        <v>12</v>
      </c>
      <c r="D20" s="24">
        <v>1</v>
      </c>
      <c r="E20" s="21" t="s">
        <v>22</v>
      </c>
      <c r="F20" s="24">
        <v>1</v>
      </c>
      <c r="G20" s="8" t="s">
        <v>34</v>
      </c>
      <c r="H20" s="24">
        <v>0</v>
      </c>
      <c r="I20" s="8" t="s">
        <v>44</v>
      </c>
      <c r="J20" s="24">
        <v>1</v>
      </c>
      <c r="L20" s="30">
        <v>16</v>
      </c>
      <c r="M20" s="31" t="s">
        <v>114</v>
      </c>
      <c r="N20" s="11">
        <f>B213</f>
        <v>9</v>
      </c>
      <c r="O20" s="11">
        <f>D213</f>
        <v>6</v>
      </c>
      <c r="P20" s="11">
        <f>F213</f>
        <v>0</v>
      </c>
      <c r="Q20" s="11">
        <f>H213</f>
        <v>0</v>
      </c>
      <c r="R20" s="11">
        <f>J213</f>
        <v>7</v>
      </c>
      <c r="S20" s="46">
        <f t="shared" si="0"/>
        <v>22</v>
      </c>
    </row>
    <row r="21" spans="1:19" ht="57.75" thickTop="1" thickBot="1" x14ac:dyDescent="0.3">
      <c r="A21" s="19" t="s">
        <v>2</v>
      </c>
      <c r="B21" s="24">
        <v>0</v>
      </c>
      <c r="C21" s="27" t="s">
        <v>13</v>
      </c>
      <c r="D21" s="24">
        <v>0</v>
      </c>
      <c r="E21" s="21" t="s">
        <v>23</v>
      </c>
      <c r="F21" s="24">
        <v>0</v>
      </c>
      <c r="G21" s="8" t="s">
        <v>35</v>
      </c>
      <c r="H21" s="24">
        <v>0</v>
      </c>
      <c r="I21" s="8" t="s">
        <v>45</v>
      </c>
      <c r="J21" s="24">
        <v>0</v>
      </c>
      <c r="M21" s="45"/>
      <c r="N21" s="46" t="e">
        <f>SUM(N5:N20)</f>
        <v>#REF!</v>
      </c>
      <c r="O21" s="46" t="e">
        <f>SUM(O5:O20)</f>
        <v>#REF!</v>
      </c>
      <c r="P21" s="46" t="e">
        <f>SUM(P5:P20)</f>
        <v>#REF!</v>
      </c>
      <c r="Q21" s="46" t="e">
        <f>SUM(Q5:Q20)</f>
        <v>#REF!</v>
      </c>
      <c r="R21" s="46" t="e">
        <f>SUM(R5:R20)</f>
        <v>#REF!</v>
      </c>
      <c r="S21" s="45"/>
    </row>
    <row r="22" spans="1:19" ht="46.5" thickTop="1" thickBot="1" x14ac:dyDescent="0.3">
      <c r="A22" s="19" t="s">
        <v>71</v>
      </c>
      <c r="B22" s="24">
        <v>0</v>
      </c>
      <c r="C22" s="27" t="s">
        <v>14</v>
      </c>
      <c r="D22" s="24">
        <v>1</v>
      </c>
      <c r="E22" s="21" t="s">
        <v>24</v>
      </c>
      <c r="F22" s="24">
        <v>0</v>
      </c>
      <c r="G22" s="8" t="s">
        <v>36</v>
      </c>
      <c r="H22" s="24">
        <v>0</v>
      </c>
      <c r="I22" s="8" t="s">
        <v>46</v>
      </c>
      <c r="J22" s="24">
        <v>0</v>
      </c>
      <c r="M22" s="6"/>
    </row>
    <row r="23" spans="1:19" ht="69" thickTop="1" thickBot="1" x14ac:dyDescent="0.3">
      <c r="A23" s="19" t="s">
        <v>3</v>
      </c>
      <c r="B23" s="24">
        <v>0</v>
      </c>
      <c r="C23" s="27" t="s">
        <v>15</v>
      </c>
      <c r="D23" s="24">
        <v>0</v>
      </c>
      <c r="E23" s="21" t="s">
        <v>25</v>
      </c>
      <c r="F23" s="24">
        <v>0</v>
      </c>
      <c r="G23" s="8" t="s">
        <v>37</v>
      </c>
      <c r="H23" s="24">
        <v>0</v>
      </c>
      <c r="I23" s="8" t="s">
        <v>47</v>
      </c>
      <c r="J23" s="24">
        <v>1</v>
      </c>
      <c r="M23" s="6"/>
    </row>
    <row r="24" spans="1:19" ht="46.5" thickTop="1" thickBot="1" x14ac:dyDescent="0.3">
      <c r="A24" s="19" t="s">
        <v>4</v>
      </c>
      <c r="B24" s="24">
        <v>0</v>
      </c>
      <c r="C24" s="27" t="s">
        <v>69</v>
      </c>
      <c r="D24" s="24">
        <v>1</v>
      </c>
      <c r="E24" s="21" t="s">
        <v>26</v>
      </c>
      <c r="F24" s="24">
        <v>0</v>
      </c>
      <c r="G24" s="8" t="s">
        <v>38</v>
      </c>
      <c r="H24" s="24">
        <v>1</v>
      </c>
      <c r="I24" s="8" t="s">
        <v>48</v>
      </c>
      <c r="J24" s="24">
        <v>1</v>
      </c>
      <c r="M24" s="6"/>
    </row>
    <row r="25" spans="1:19" ht="57.75" thickTop="1" thickBot="1" x14ac:dyDescent="0.3">
      <c r="A25" s="19" t="s">
        <v>5</v>
      </c>
      <c r="B25" s="24">
        <v>0</v>
      </c>
      <c r="C25" s="27" t="s">
        <v>16</v>
      </c>
      <c r="D25" s="24">
        <v>0</v>
      </c>
      <c r="E25" s="21" t="s">
        <v>27</v>
      </c>
      <c r="F25" s="24">
        <v>0</v>
      </c>
      <c r="G25" s="8" t="s">
        <v>39</v>
      </c>
      <c r="H25" s="24">
        <v>0</v>
      </c>
      <c r="I25" s="8" t="s">
        <v>49</v>
      </c>
      <c r="J25" s="24">
        <v>0</v>
      </c>
      <c r="M25" s="6"/>
    </row>
    <row r="26" spans="1:19" ht="46.5" thickTop="1" thickBot="1" x14ac:dyDescent="0.3">
      <c r="A26" s="19" t="s">
        <v>6</v>
      </c>
      <c r="B26" s="24">
        <v>1</v>
      </c>
      <c r="C26" s="27" t="s">
        <v>17</v>
      </c>
      <c r="D26" s="24">
        <v>0</v>
      </c>
      <c r="E26" s="21" t="s">
        <v>28</v>
      </c>
      <c r="F26" s="24">
        <v>1</v>
      </c>
      <c r="G26" s="8" t="s">
        <v>40</v>
      </c>
      <c r="H26" s="24">
        <v>0</v>
      </c>
      <c r="I26" s="8" t="s">
        <v>70</v>
      </c>
      <c r="J26" s="24">
        <v>0</v>
      </c>
      <c r="M26" s="6"/>
    </row>
    <row r="27" spans="1:19" ht="46.5" thickTop="1" thickBot="1" x14ac:dyDescent="0.3">
      <c r="A27" s="19" t="s">
        <v>7</v>
      </c>
      <c r="B27" s="24">
        <v>0</v>
      </c>
      <c r="C27" s="27" t="s">
        <v>18</v>
      </c>
      <c r="D27" s="24">
        <v>0</v>
      </c>
      <c r="E27" s="21" t="s">
        <v>29</v>
      </c>
      <c r="F27" s="24">
        <v>0</v>
      </c>
      <c r="G27" s="8" t="s">
        <v>41</v>
      </c>
      <c r="H27" s="24">
        <v>0</v>
      </c>
      <c r="I27" s="8" t="s">
        <v>50</v>
      </c>
      <c r="J27" s="24">
        <v>0</v>
      </c>
      <c r="M27" s="6"/>
    </row>
    <row r="28" spans="1:19" ht="69" thickTop="1" thickBot="1" x14ac:dyDescent="0.3">
      <c r="A28" s="19" t="s">
        <v>8</v>
      </c>
      <c r="B28" s="24">
        <v>0</v>
      </c>
      <c r="C28" s="27" t="s">
        <v>19</v>
      </c>
      <c r="D28" s="24">
        <v>0</v>
      </c>
      <c r="E28" s="21" t="s">
        <v>30</v>
      </c>
      <c r="F28" s="24">
        <v>0</v>
      </c>
      <c r="G28" s="8" t="s">
        <v>42</v>
      </c>
      <c r="H28" s="24">
        <v>0</v>
      </c>
      <c r="I28" s="8" t="s">
        <v>51</v>
      </c>
      <c r="J28" s="24">
        <v>0</v>
      </c>
      <c r="M28" s="6"/>
    </row>
    <row r="29" spans="1:19" ht="46.5" thickTop="1" thickBot="1" x14ac:dyDescent="0.3">
      <c r="A29" s="19" t="s">
        <v>9</v>
      </c>
      <c r="B29" s="24">
        <v>0</v>
      </c>
      <c r="C29" s="27" t="s">
        <v>20</v>
      </c>
      <c r="D29" s="24">
        <v>0</v>
      </c>
      <c r="E29" s="21" t="s">
        <v>31</v>
      </c>
      <c r="F29" s="24">
        <v>0</v>
      </c>
      <c r="G29" s="8" t="s">
        <v>43</v>
      </c>
      <c r="H29" s="24">
        <v>1</v>
      </c>
      <c r="I29" s="8" t="s">
        <v>52</v>
      </c>
      <c r="J29" s="24">
        <v>0</v>
      </c>
      <c r="M29" s="6"/>
    </row>
    <row r="30" spans="1:19" ht="16.5" thickTop="1" thickBot="1" x14ac:dyDescent="0.3">
      <c r="A30" s="20"/>
      <c r="B30" s="25">
        <f>SUM(B20:B29)</f>
        <v>2</v>
      </c>
      <c r="C30" s="28"/>
      <c r="D30" s="29">
        <f>SUM(D20:D29)</f>
        <v>3</v>
      </c>
      <c r="E30" s="22"/>
      <c r="F30" s="29">
        <f>SUM(F20:F29)</f>
        <v>2</v>
      </c>
      <c r="G30" s="15"/>
      <c r="H30" s="29">
        <f>SUM(H20:H29)</f>
        <v>2</v>
      </c>
      <c r="I30" s="15"/>
      <c r="J30" s="29">
        <f>SUM(J20:J29)</f>
        <v>3</v>
      </c>
      <c r="M30" s="6"/>
    </row>
    <row r="31" spans="1:19" ht="30" customHeight="1" thickTop="1" thickBot="1" x14ac:dyDescent="0.3">
      <c r="A31" s="90"/>
      <c r="B31" s="90"/>
      <c r="C31" s="90"/>
      <c r="D31" s="90"/>
      <c r="E31" s="90"/>
      <c r="F31" s="90"/>
      <c r="G31" s="90"/>
      <c r="H31" s="90"/>
      <c r="I31" s="90"/>
      <c r="J31" s="90"/>
      <c r="M31" s="6"/>
    </row>
    <row r="32" spans="1:19" ht="34.5" customHeight="1" thickTop="1" thickBot="1" x14ac:dyDescent="0.3">
      <c r="A32" s="88" t="s">
        <v>103</v>
      </c>
      <c r="B32" s="89"/>
      <c r="C32" s="88"/>
      <c r="D32" s="88"/>
      <c r="E32" s="88"/>
      <c r="F32" s="88"/>
      <c r="G32" s="88"/>
      <c r="H32" s="88"/>
      <c r="I32" s="88"/>
      <c r="J32" s="88"/>
      <c r="M32" s="6"/>
    </row>
    <row r="33" spans="1:13" ht="40.5" customHeight="1" thickTop="1" thickBot="1" x14ac:dyDescent="0.3">
      <c r="A33" s="16" t="s">
        <v>0</v>
      </c>
      <c r="B33" s="18" t="s">
        <v>10</v>
      </c>
      <c r="C33" s="26" t="s">
        <v>11</v>
      </c>
      <c r="D33" s="18" t="s">
        <v>10</v>
      </c>
      <c r="E33" s="17" t="s">
        <v>21</v>
      </c>
      <c r="F33" s="18" t="s">
        <v>10</v>
      </c>
      <c r="G33" s="14" t="s">
        <v>32</v>
      </c>
      <c r="H33" s="18" t="s">
        <v>10</v>
      </c>
      <c r="I33" s="14" t="s">
        <v>33</v>
      </c>
      <c r="J33" s="18" t="s">
        <v>10</v>
      </c>
      <c r="M33" s="6"/>
    </row>
    <row r="34" spans="1:13" ht="46.5" thickTop="1" thickBot="1" x14ac:dyDescent="0.3">
      <c r="A34" s="19" t="s">
        <v>1</v>
      </c>
      <c r="B34" s="23">
        <v>0</v>
      </c>
      <c r="C34" s="27" t="s">
        <v>12</v>
      </c>
      <c r="D34" s="24">
        <v>0</v>
      </c>
      <c r="E34" s="21" t="s">
        <v>22</v>
      </c>
      <c r="F34" s="24">
        <v>1</v>
      </c>
      <c r="G34" s="8" t="s">
        <v>34</v>
      </c>
      <c r="H34" s="24">
        <v>1</v>
      </c>
      <c r="I34" s="8" t="s">
        <v>44</v>
      </c>
      <c r="J34" s="24">
        <v>1</v>
      </c>
    </row>
    <row r="35" spans="1:13" ht="57.75" thickTop="1" thickBot="1" x14ac:dyDescent="0.3">
      <c r="A35" s="19" t="s">
        <v>2</v>
      </c>
      <c r="B35" s="24">
        <v>0</v>
      </c>
      <c r="C35" s="27" t="s">
        <v>13</v>
      </c>
      <c r="D35" s="24">
        <v>0</v>
      </c>
      <c r="E35" s="21" t="s">
        <v>23</v>
      </c>
      <c r="F35" s="24">
        <v>0</v>
      </c>
      <c r="G35" s="8" t="s">
        <v>35</v>
      </c>
      <c r="H35" s="24">
        <v>0</v>
      </c>
      <c r="I35" s="8" t="s">
        <v>45</v>
      </c>
      <c r="J35" s="24">
        <v>1</v>
      </c>
    </row>
    <row r="36" spans="1:13" ht="46.5" thickTop="1" thickBot="1" x14ac:dyDescent="0.3">
      <c r="A36" s="19" t="s">
        <v>71</v>
      </c>
      <c r="B36" s="24">
        <v>0</v>
      </c>
      <c r="C36" s="27" t="s">
        <v>14</v>
      </c>
      <c r="D36" s="24">
        <v>0</v>
      </c>
      <c r="E36" s="21" t="s">
        <v>24</v>
      </c>
      <c r="F36" s="24">
        <v>1</v>
      </c>
      <c r="G36" s="8" t="s">
        <v>36</v>
      </c>
      <c r="H36" s="24">
        <v>0</v>
      </c>
      <c r="I36" s="8" t="s">
        <v>46</v>
      </c>
      <c r="J36" s="24">
        <v>1</v>
      </c>
    </row>
    <row r="37" spans="1:13" ht="69" thickTop="1" thickBot="1" x14ac:dyDescent="0.3">
      <c r="A37" s="19" t="s">
        <v>3</v>
      </c>
      <c r="B37" s="24">
        <v>1</v>
      </c>
      <c r="C37" s="27" t="s">
        <v>15</v>
      </c>
      <c r="D37" s="24">
        <v>0</v>
      </c>
      <c r="E37" s="21" t="s">
        <v>25</v>
      </c>
      <c r="F37" s="24">
        <v>1</v>
      </c>
      <c r="G37" s="8" t="s">
        <v>37</v>
      </c>
      <c r="H37" s="24">
        <v>1</v>
      </c>
      <c r="I37" s="8" t="s">
        <v>47</v>
      </c>
      <c r="J37" s="24">
        <v>1</v>
      </c>
    </row>
    <row r="38" spans="1:13" ht="46.5" thickTop="1" thickBot="1" x14ac:dyDescent="0.3">
      <c r="A38" s="19" t="s">
        <v>4</v>
      </c>
      <c r="B38" s="24">
        <v>0</v>
      </c>
      <c r="C38" s="27" t="s">
        <v>69</v>
      </c>
      <c r="D38" s="24">
        <v>0</v>
      </c>
      <c r="E38" s="21" t="s">
        <v>26</v>
      </c>
      <c r="F38" s="24">
        <v>1</v>
      </c>
      <c r="G38" s="8" t="s">
        <v>38</v>
      </c>
      <c r="H38" s="24">
        <v>0</v>
      </c>
      <c r="I38" s="8" t="s">
        <v>48</v>
      </c>
      <c r="J38" s="24">
        <v>0</v>
      </c>
    </row>
    <row r="39" spans="1:13" ht="57.75" thickTop="1" thickBot="1" x14ac:dyDescent="0.3">
      <c r="A39" s="19" t="s">
        <v>5</v>
      </c>
      <c r="B39" s="24">
        <v>0</v>
      </c>
      <c r="C39" s="27" t="s">
        <v>16</v>
      </c>
      <c r="D39" s="24">
        <v>0</v>
      </c>
      <c r="E39" s="21" t="s">
        <v>27</v>
      </c>
      <c r="F39" s="24">
        <v>1</v>
      </c>
      <c r="G39" s="8" t="s">
        <v>39</v>
      </c>
      <c r="H39" s="24">
        <v>0</v>
      </c>
      <c r="I39" s="8" t="s">
        <v>49</v>
      </c>
      <c r="J39" s="24">
        <v>0</v>
      </c>
    </row>
    <row r="40" spans="1:13" ht="46.5" thickTop="1" thickBot="1" x14ac:dyDescent="0.3">
      <c r="A40" s="19" t="s">
        <v>6</v>
      </c>
      <c r="B40" s="24">
        <v>1</v>
      </c>
      <c r="C40" s="27" t="s">
        <v>17</v>
      </c>
      <c r="D40" s="24">
        <v>0</v>
      </c>
      <c r="E40" s="21" t="s">
        <v>28</v>
      </c>
      <c r="F40" s="24">
        <v>1</v>
      </c>
      <c r="G40" s="8" t="s">
        <v>40</v>
      </c>
      <c r="H40" s="24">
        <v>0</v>
      </c>
      <c r="I40" s="8" t="s">
        <v>70</v>
      </c>
      <c r="J40" s="24">
        <v>0</v>
      </c>
    </row>
    <row r="41" spans="1:13" ht="46.5" thickTop="1" thickBot="1" x14ac:dyDescent="0.3">
      <c r="A41" s="19" t="s">
        <v>7</v>
      </c>
      <c r="B41" s="24">
        <v>0</v>
      </c>
      <c r="C41" s="27" t="s">
        <v>18</v>
      </c>
      <c r="D41" s="24">
        <v>0</v>
      </c>
      <c r="E41" s="21" t="s">
        <v>29</v>
      </c>
      <c r="F41" s="24">
        <v>1</v>
      </c>
      <c r="G41" s="8" t="s">
        <v>41</v>
      </c>
      <c r="H41" s="24">
        <v>0</v>
      </c>
      <c r="I41" s="8" t="s">
        <v>50</v>
      </c>
      <c r="J41" s="24">
        <v>0</v>
      </c>
    </row>
    <row r="42" spans="1:13" ht="69" thickTop="1" thickBot="1" x14ac:dyDescent="0.3">
      <c r="A42" s="19" t="s">
        <v>8</v>
      </c>
      <c r="B42" s="24">
        <v>1</v>
      </c>
      <c r="C42" s="27" t="s">
        <v>19</v>
      </c>
      <c r="D42" s="24">
        <v>0</v>
      </c>
      <c r="E42" s="21" t="s">
        <v>30</v>
      </c>
      <c r="F42" s="24">
        <v>1</v>
      </c>
      <c r="G42" s="8" t="s">
        <v>42</v>
      </c>
      <c r="H42" s="24">
        <v>0</v>
      </c>
      <c r="I42" s="8" t="s">
        <v>51</v>
      </c>
      <c r="J42" s="24">
        <v>0</v>
      </c>
    </row>
    <row r="43" spans="1:13" ht="46.5" thickTop="1" thickBot="1" x14ac:dyDescent="0.3">
      <c r="A43" s="19" t="s">
        <v>9</v>
      </c>
      <c r="B43" s="24">
        <v>0</v>
      </c>
      <c r="C43" s="27" t="s">
        <v>20</v>
      </c>
      <c r="D43" s="24">
        <v>0</v>
      </c>
      <c r="E43" s="21" t="s">
        <v>31</v>
      </c>
      <c r="F43" s="24">
        <v>0</v>
      </c>
      <c r="G43" s="8" t="s">
        <v>43</v>
      </c>
      <c r="H43" s="24">
        <v>0</v>
      </c>
      <c r="I43" s="8" t="s">
        <v>52</v>
      </c>
      <c r="J43" s="24">
        <v>0</v>
      </c>
    </row>
    <row r="44" spans="1:13" ht="16.5" thickTop="1" thickBot="1" x14ac:dyDescent="0.3">
      <c r="A44" s="20"/>
      <c r="B44" s="25">
        <f>SUM(B34:B43)</f>
        <v>3</v>
      </c>
      <c r="C44" s="28"/>
      <c r="D44" s="29">
        <f>SUM(D34:D43)</f>
        <v>0</v>
      </c>
      <c r="E44" s="22"/>
      <c r="F44" s="29">
        <f>SUM(F34:F43)</f>
        <v>8</v>
      </c>
      <c r="G44" s="15"/>
      <c r="H44" s="29">
        <f>SUM(H34:H43)</f>
        <v>2</v>
      </c>
      <c r="I44" s="15"/>
      <c r="J44" s="29">
        <f>SUM(J34:J43)</f>
        <v>4</v>
      </c>
    </row>
    <row r="45" spans="1:13" ht="30" customHeight="1" thickTop="1" thickBot="1" x14ac:dyDescent="0.3">
      <c r="A45" s="90"/>
      <c r="B45" s="90"/>
      <c r="C45" s="90"/>
      <c r="D45" s="90"/>
      <c r="E45" s="90"/>
      <c r="F45" s="90"/>
      <c r="G45" s="90"/>
      <c r="H45" s="90"/>
      <c r="I45" s="90"/>
      <c r="J45" s="90"/>
    </row>
    <row r="46" spans="1:13" ht="34.5" customHeight="1" thickTop="1" thickBot="1" x14ac:dyDescent="0.3">
      <c r="A46" s="88" t="s">
        <v>104</v>
      </c>
      <c r="B46" s="89"/>
      <c r="C46" s="88"/>
      <c r="D46" s="88"/>
      <c r="E46" s="88"/>
      <c r="F46" s="88"/>
      <c r="G46" s="88"/>
      <c r="H46" s="88"/>
      <c r="I46" s="88"/>
      <c r="J46" s="88"/>
    </row>
    <row r="47" spans="1:13" ht="40.5" customHeight="1" thickTop="1" thickBot="1" x14ac:dyDescent="0.3">
      <c r="A47" s="16" t="s">
        <v>0</v>
      </c>
      <c r="B47" s="18" t="s">
        <v>10</v>
      </c>
      <c r="C47" s="26" t="s">
        <v>11</v>
      </c>
      <c r="D47" s="18" t="s">
        <v>10</v>
      </c>
      <c r="E47" s="17" t="s">
        <v>21</v>
      </c>
      <c r="F47" s="18" t="s">
        <v>10</v>
      </c>
      <c r="G47" s="14" t="s">
        <v>32</v>
      </c>
      <c r="H47" s="18" t="s">
        <v>10</v>
      </c>
      <c r="I47" s="14" t="s">
        <v>33</v>
      </c>
      <c r="J47" s="18" t="s">
        <v>10</v>
      </c>
    </row>
    <row r="48" spans="1:13" ht="46.5" thickTop="1" thickBot="1" x14ac:dyDescent="0.3">
      <c r="A48" s="19" t="s">
        <v>1</v>
      </c>
      <c r="B48" s="23">
        <v>1</v>
      </c>
      <c r="C48" s="27" t="s">
        <v>12</v>
      </c>
      <c r="D48" s="24">
        <v>0</v>
      </c>
      <c r="E48" s="21" t="s">
        <v>22</v>
      </c>
      <c r="F48" s="24">
        <v>0</v>
      </c>
      <c r="G48" s="8" t="s">
        <v>34</v>
      </c>
      <c r="H48" s="24">
        <v>0</v>
      </c>
      <c r="I48" s="8" t="s">
        <v>44</v>
      </c>
      <c r="J48" s="24">
        <v>0</v>
      </c>
    </row>
    <row r="49" spans="1:10" ht="57.75" thickTop="1" thickBot="1" x14ac:dyDescent="0.3">
      <c r="A49" s="19" t="s">
        <v>2</v>
      </c>
      <c r="B49" s="24">
        <v>1</v>
      </c>
      <c r="C49" s="27" t="s">
        <v>13</v>
      </c>
      <c r="D49" s="24">
        <v>0</v>
      </c>
      <c r="E49" s="21" t="s">
        <v>23</v>
      </c>
      <c r="F49" s="24">
        <v>0</v>
      </c>
      <c r="G49" s="8" t="s">
        <v>35</v>
      </c>
      <c r="H49" s="24">
        <v>0</v>
      </c>
      <c r="I49" s="8" t="s">
        <v>45</v>
      </c>
      <c r="J49" s="24">
        <v>1</v>
      </c>
    </row>
    <row r="50" spans="1:10" ht="46.5" thickTop="1" thickBot="1" x14ac:dyDescent="0.3">
      <c r="A50" s="19" t="s">
        <v>71</v>
      </c>
      <c r="B50" s="24">
        <v>1</v>
      </c>
      <c r="C50" s="27" t="s">
        <v>14</v>
      </c>
      <c r="D50" s="24">
        <v>0</v>
      </c>
      <c r="E50" s="21" t="s">
        <v>24</v>
      </c>
      <c r="F50" s="24">
        <v>0</v>
      </c>
      <c r="G50" s="8" t="s">
        <v>36</v>
      </c>
      <c r="H50" s="24">
        <v>0</v>
      </c>
      <c r="I50" s="8" t="s">
        <v>46</v>
      </c>
      <c r="J50" s="24">
        <v>0</v>
      </c>
    </row>
    <row r="51" spans="1:10" ht="69" thickTop="1" thickBot="1" x14ac:dyDescent="0.3">
      <c r="A51" s="19" t="s">
        <v>3</v>
      </c>
      <c r="B51" s="24">
        <v>1</v>
      </c>
      <c r="C51" s="27" t="s">
        <v>15</v>
      </c>
      <c r="D51" s="24">
        <v>0</v>
      </c>
      <c r="E51" s="21" t="s">
        <v>25</v>
      </c>
      <c r="F51" s="24">
        <v>0</v>
      </c>
      <c r="G51" s="8" t="s">
        <v>37</v>
      </c>
      <c r="H51" s="24">
        <v>0</v>
      </c>
      <c r="I51" s="8" t="s">
        <v>47</v>
      </c>
      <c r="J51" s="24">
        <v>1</v>
      </c>
    </row>
    <row r="52" spans="1:10" ht="46.5" thickTop="1" thickBot="1" x14ac:dyDescent="0.3">
      <c r="A52" s="19" t="s">
        <v>4</v>
      </c>
      <c r="B52" s="24">
        <v>1</v>
      </c>
      <c r="C52" s="27" t="s">
        <v>69</v>
      </c>
      <c r="D52" s="24">
        <v>1</v>
      </c>
      <c r="E52" s="21" t="s">
        <v>26</v>
      </c>
      <c r="F52" s="24">
        <v>0</v>
      </c>
      <c r="G52" s="8" t="s">
        <v>38</v>
      </c>
      <c r="H52" s="24">
        <v>0</v>
      </c>
      <c r="I52" s="8" t="s">
        <v>48</v>
      </c>
      <c r="J52" s="24">
        <v>1</v>
      </c>
    </row>
    <row r="53" spans="1:10" ht="57.75" thickTop="1" thickBot="1" x14ac:dyDescent="0.3">
      <c r="A53" s="19" t="s">
        <v>5</v>
      </c>
      <c r="B53" s="24">
        <v>0</v>
      </c>
      <c r="C53" s="27" t="s">
        <v>16</v>
      </c>
      <c r="D53" s="24">
        <v>0</v>
      </c>
      <c r="E53" s="21" t="s">
        <v>27</v>
      </c>
      <c r="F53" s="24">
        <v>0</v>
      </c>
      <c r="G53" s="8" t="s">
        <v>39</v>
      </c>
      <c r="H53" s="24">
        <v>0</v>
      </c>
      <c r="I53" s="8" t="s">
        <v>49</v>
      </c>
      <c r="J53" s="24">
        <v>0</v>
      </c>
    </row>
    <row r="54" spans="1:10" ht="46.5" thickTop="1" thickBot="1" x14ac:dyDescent="0.3">
      <c r="A54" s="19" t="s">
        <v>6</v>
      </c>
      <c r="B54" s="24">
        <v>0</v>
      </c>
      <c r="C54" s="27" t="s">
        <v>17</v>
      </c>
      <c r="D54" s="24">
        <v>1</v>
      </c>
      <c r="E54" s="21" t="s">
        <v>28</v>
      </c>
      <c r="F54" s="24">
        <v>0</v>
      </c>
      <c r="G54" s="8" t="s">
        <v>40</v>
      </c>
      <c r="H54" s="24">
        <v>0</v>
      </c>
      <c r="I54" s="8" t="s">
        <v>70</v>
      </c>
      <c r="J54" s="24">
        <v>0</v>
      </c>
    </row>
    <row r="55" spans="1:10" ht="46.5" thickTop="1" thickBot="1" x14ac:dyDescent="0.3">
      <c r="A55" s="19" t="s">
        <v>7</v>
      </c>
      <c r="B55" s="24">
        <v>0</v>
      </c>
      <c r="C55" s="27" t="s">
        <v>18</v>
      </c>
      <c r="D55" s="24">
        <v>0</v>
      </c>
      <c r="E55" s="21" t="s">
        <v>29</v>
      </c>
      <c r="F55" s="24">
        <v>0</v>
      </c>
      <c r="G55" s="8" t="s">
        <v>41</v>
      </c>
      <c r="H55" s="24">
        <v>0</v>
      </c>
      <c r="I55" s="8" t="s">
        <v>50</v>
      </c>
      <c r="J55" s="24">
        <v>0</v>
      </c>
    </row>
    <row r="56" spans="1:10" ht="69" thickTop="1" thickBot="1" x14ac:dyDescent="0.3">
      <c r="A56" s="19" t="s">
        <v>8</v>
      </c>
      <c r="B56" s="24">
        <v>0</v>
      </c>
      <c r="C56" s="27" t="s">
        <v>19</v>
      </c>
      <c r="D56" s="24">
        <v>0</v>
      </c>
      <c r="E56" s="21" t="s">
        <v>30</v>
      </c>
      <c r="F56" s="24">
        <v>0</v>
      </c>
      <c r="G56" s="8" t="s">
        <v>42</v>
      </c>
      <c r="H56" s="24">
        <v>0</v>
      </c>
      <c r="I56" s="8" t="s">
        <v>51</v>
      </c>
      <c r="J56" s="24">
        <v>0</v>
      </c>
    </row>
    <row r="57" spans="1:10" ht="46.5" thickTop="1" thickBot="1" x14ac:dyDescent="0.3">
      <c r="A57" s="19" t="s">
        <v>9</v>
      </c>
      <c r="B57" s="24">
        <v>0</v>
      </c>
      <c r="C57" s="27" t="s">
        <v>20</v>
      </c>
      <c r="D57" s="24">
        <v>0</v>
      </c>
      <c r="E57" s="21" t="s">
        <v>31</v>
      </c>
      <c r="F57" s="24">
        <v>0</v>
      </c>
      <c r="G57" s="8" t="s">
        <v>43</v>
      </c>
      <c r="H57" s="24">
        <v>0</v>
      </c>
      <c r="I57" s="8" t="s">
        <v>52</v>
      </c>
      <c r="J57" s="24">
        <v>1</v>
      </c>
    </row>
    <row r="58" spans="1:10" ht="16.5" thickTop="1" thickBot="1" x14ac:dyDescent="0.3">
      <c r="A58" s="20"/>
      <c r="B58" s="25">
        <f>SUM(B48:B57)</f>
        <v>5</v>
      </c>
      <c r="C58" s="28"/>
      <c r="D58" s="29">
        <f>SUM(D48:D57)</f>
        <v>2</v>
      </c>
      <c r="E58" s="22"/>
      <c r="F58" s="29">
        <f>SUM(F48:F57)</f>
        <v>0</v>
      </c>
      <c r="G58" s="15"/>
      <c r="H58" s="29">
        <f>SUM(H48:H57)</f>
        <v>0</v>
      </c>
      <c r="I58" s="15"/>
      <c r="J58" s="29">
        <f>SUM(J48:J57)</f>
        <v>4</v>
      </c>
    </row>
    <row r="59" spans="1:10" ht="30" customHeight="1" thickTop="1" thickBot="1" x14ac:dyDescent="0.3">
      <c r="A59" s="90"/>
      <c r="B59" s="90"/>
      <c r="C59" s="90"/>
      <c r="D59" s="90"/>
      <c r="E59" s="90"/>
      <c r="F59" s="90"/>
      <c r="G59" s="90"/>
      <c r="H59" s="90"/>
      <c r="I59" s="90"/>
      <c r="J59" s="90"/>
    </row>
    <row r="60" spans="1:10" ht="34.5" customHeight="1" thickTop="1" thickBot="1" x14ac:dyDescent="0.3">
      <c r="A60" s="88" t="s">
        <v>105</v>
      </c>
      <c r="B60" s="89"/>
      <c r="C60" s="88"/>
      <c r="D60" s="88"/>
      <c r="E60" s="88"/>
      <c r="F60" s="88"/>
      <c r="G60" s="88"/>
      <c r="H60" s="88"/>
      <c r="I60" s="88"/>
      <c r="J60" s="88"/>
    </row>
    <row r="61" spans="1:10" ht="40.5" customHeight="1" thickTop="1" thickBot="1" x14ac:dyDescent="0.3">
      <c r="A61" s="16" t="s">
        <v>0</v>
      </c>
      <c r="B61" s="18" t="s">
        <v>10</v>
      </c>
      <c r="C61" s="26" t="s">
        <v>11</v>
      </c>
      <c r="D61" s="18" t="s">
        <v>10</v>
      </c>
      <c r="E61" s="17" t="s">
        <v>21</v>
      </c>
      <c r="F61" s="18" t="s">
        <v>10</v>
      </c>
      <c r="G61" s="14" t="s">
        <v>32</v>
      </c>
      <c r="H61" s="18" t="s">
        <v>10</v>
      </c>
      <c r="I61" s="14" t="s">
        <v>33</v>
      </c>
      <c r="J61" s="18" t="s">
        <v>10</v>
      </c>
    </row>
    <row r="62" spans="1:10" ht="46.5" thickTop="1" thickBot="1" x14ac:dyDescent="0.3">
      <c r="A62" s="19" t="s">
        <v>1</v>
      </c>
      <c r="B62" s="23">
        <v>1</v>
      </c>
      <c r="C62" s="27" t="s">
        <v>12</v>
      </c>
      <c r="D62" s="24">
        <v>1</v>
      </c>
      <c r="E62" s="21" t="s">
        <v>22</v>
      </c>
      <c r="F62" s="24">
        <v>1</v>
      </c>
      <c r="G62" s="8" t="s">
        <v>34</v>
      </c>
      <c r="H62" s="24">
        <v>0</v>
      </c>
      <c r="I62" s="8" t="s">
        <v>44</v>
      </c>
      <c r="J62" s="24">
        <v>0</v>
      </c>
    </row>
    <row r="63" spans="1:10" ht="57.75" thickTop="1" thickBot="1" x14ac:dyDescent="0.3">
      <c r="A63" s="19" t="s">
        <v>2</v>
      </c>
      <c r="B63" s="24">
        <v>0</v>
      </c>
      <c r="C63" s="27" t="s">
        <v>13</v>
      </c>
      <c r="D63" s="24">
        <v>0</v>
      </c>
      <c r="E63" s="21" t="s">
        <v>23</v>
      </c>
      <c r="F63" s="24">
        <v>0</v>
      </c>
      <c r="G63" s="8" t="s">
        <v>35</v>
      </c>
      <c r="H63" s="24">
        <v>0</v>
      </c>
      <c r="I63" s="8" t="s">
        <v>45</v>
      </c>
      <c r="J63" s="24">
        <v>0</v>
      </c>
    </row>
    <row r="64" spans="1:10" ht="46.5" thickTop="1" thickBot="1" x14ac:dyDescent="0.3">
      <c r="A64" s="19" t="s">
        <v>71</v>
      </c>
      <c r="B64" s="24">
        <v>0</v>
      </c>
      <c r="C64" s="27" t="s">
        <v>14</v>
      </c>
      <c r="D64" s="24">
        <v>0</v>
      </c>
      <c r="E64" s="21" t="s">
        <v>24</v>
      </c>
      <c r="F64" s="24">
        <v>1</v>
      </c>
      <c r="G64" s="8" t="s">
        <v>36</v>
      </c>
      <c r="H64" s="24">
        <v>0</v>
      </c>
      <c r="I64" s="8" t="s">
        <v>46</v>
      </c>
      <c r="J64" s="24">
        <v>0</v>
      </c>
    </row>
    <row r="65" spans="1:10" ht="69" thickTop="1" thickBot="1" x14ac:dyDescent="0.3">
      <c r="A65" s="19" t="s">
        <v>3</v>
      </c>
      <c r="B65" s="24">
        <v>0</v>
      </c>
      <c r="C65" s="27" t="s">
        <v>15</v>
      </c>
      <c r="D65" s="24">
        <v>0</v>
      </c>
      <c r="E65" s="21" t="s">
        <v>25</v>
      </c>
      <c r="F65" s="24">
        <v>0</v>
      </c>
      <c r="G65" s="8" t="s">
        <v>37</v>
      </c>
      <c r="H65" s="24">
        <v>0</v>
      </c>
      <c r="I65" s="8" t="s">
        <v>47</v>
      </c>
      <c r="J65" s="24">
        <v>0</v>
      </c>
    </row>
    <row r="66" spans="1:10" ht="46.5" thickTop="1" thickBot="1" x14ac:dyDescent="0.3">
      <c r="A66" s="19" t="s">
        <v>4</v>
      </c>
      <c r="B66" s="24">
        <v>0</v>
      </c>
      <c r="C66" s="27" t="s">
        <v>69</v>
      </c>
      <c r="D66" s="24">
        <v>0</v>
      </c>
      <c r="E66" s="21" t="s">
        <v>26</v>
      </c>
      <c r="F66" s="24">
        <v>0</v>
      </c>
      <c r="G66" s="8" t="s">
        <v>38</v>
      </c>
      <c r="H66" s="24">
        <v>0</v>
      </c>
      <c r="I66" s="8" t="s">
        <v>48</v>
      </c>
      <c r="J66" s="24">
        <v>0</v>
      </c>
    </row>
    <row r="67" spans="1:10" ht="57.75" thickTop="1" thickBot="1" x14ac:dyDescent="0.3">
      <c r="A67" s="19" t="s">
        <v>5</v>
      </c>
      <c r="B67" s="24">
        <v>0</v>
      </c>
      <c r="C67" s="27" t="s">
        <v>16</v>
      </c>
      <c r="D67" s="24">
        <v>0</v>
      </c>
      <c r="E67" s="21" t="s">
        <v>27</v>
      </c>
      <c r="F67" s="24">
        <v>1</v>
      </c>
      <c r="G67" s="8" t="s">
        <v>39</v>
      </c>
      <c r="H67" s="24">
        <v>0</v>
      </c>
      <c r="I67" s="8" t="s">
        <v>49</v>
      </c>
      <c r="J67" s="24">
        <v>0</v>
      </c>
    </row>
    <row r="68" spans="1:10" ht="46.5" thickTop="1" thickBot="1" x14ac:dyDescent="0.3">
      <c r="A68" s="19" t="s">
        <v>6</v>
      </c>
      <c r="B68" s="24">
        <v>0</v>
      </c>
      <c r="C68" s="27" t="s">
        <v>17</v>
      </c>
      <c r="D68" s="24">
        <v>0</v>
      </c>
      <c r="E68" s="21" t="s">
        <v>28</v>
      </c>
      <c r="F68" s="24">
        <v>0</v>
      </c>
      <c r="G68" s="8" t="s">
        <v>40</v>
      </c>
      <c r="H68" s="24">
        <v>0</v>
      </c>
      <c r="I68" s="8" t="s">
        <v>70</v>
      </c>
      <c r="J68" s="24">
        <v>0</v>
      </c>
    </row>
    <row r="69" spans="1:10" ht="46.5" thickTop="1" thickBot="1" x14ac:dyDescent="0.3">
      <c r="A69" s="19" t="s">
        <v>7</v>
      </c>
      <c r="B69" s="24">
        <v>1</v>
      </c>
      <c r="C69" s="27" t="s">
        <v>18</v>
      </c>
      <c r="D69" s="24">
        <v>0</v>
      </c>
      <c r="E69" s="21" t="s">
        <v>29</v>
      </c>
      <c r="F69" s="24">
        <v>0</v>
      </c>
      <c r="G69" s="8" t="s">
        <v>41</v>
      </c>
      <c r="H69" s="24">
        <v>0</v>
      </c>
      <c r="I69" s="8" t="s">
        <v>50</v>
      </c>
      <c r="J69" s="24">
        <v>0</v>
      </c>
    </row>
    <row r="70" spans="1:10" ht="69" thickTop="1" thickBot="1" x14ac:dyDescent="0.3">
      <c r="A70" s="19" t="s">
        <v>8</v>
      </c>
      <c r="B70" s="24">
        <v>0</v>
      </c>
      <c r="C70" s="27" t="s">
        <v>19</v>
      </c>
      <c r="D70" s="24">
        <v>0</v>
      </c>
      <c r="E70" s="21" t="s">
        <v>30</v>
      </c>
      <c r="F70" s="24">
        <v>0</v>
      </c>
      <c r="G70" s="8" t="s">
        <v>42</v>
      </c>
      <c r="H70" s="24">
        <v>0</v>
      </c>
      <c r="I70" s="8" t="s">
        <v>51</v>
      </c>
      <c r="J70" s="24">
        <v>0</v>
      </c>
    </row>
    <row r="71" spans="1:10" ht="46.5" thickTop="1" thickBot="1" x14ac:dyDescent="0.3">
      <c r="A71" s="19" t="s">
        <v>9</v>
      </c>
      <c r="B71" s="24">
        <v>1</v>
      </c>
      <c r="C71" s="27" t="s">
        <v>20</v>
      </c>
      <c r="D71" s="24">
        <v>0</v>
      </c>
      <c r="E71" s="21" t="s">
        <v>31</v>
      </c>
      <c r="F71" s="24">
        <v>0</v>
      </c>
      <c r="G71" s="8" t="s">
        <v>43</v>
      </c>
      <c r="H71" s="24">
        <v>1</v>
      </c>
      <c r="I71" s="8" t="s">
        <v>52</v>
      </c>
      <c r="J71" s="24">
        <v>1</v>
      </c>
    </row>
    <row r="72" spans="1:10" ht="16.5" thickTop="1" thickBot="1" x14ac:dyDescent="0.3">
      <c r="A72" s="20"/>
      <c r="B72" s="25">
        <f>SUM(B62:B71)</f>
        <v>3</v>
      </c>
      <c r="C72" s="28"/>
      <c r="D72" s="29">
        <f>SUM(D62:D71)</f>
        <v>1</v>
      </c>
      <c r="E72" s="22"/>
      <c r="F72" s="29">
        <f>SUM(F62:F71)</f>
        <v>3</v>
      </c>
      <c r="G72" s="15"/>
      <c r="H72" s="29">
        <f>SUM(H62:H71)</f>
        <v>1</v>
      </c>
      <c r="I72" s="15"/>
      <c r="J72" s="29">
        <f>SUM(J62:J71)</f>
        <v>1</v>
      </c>
    </row>
    <row r="73" spans="1:10" ht="30" customHeight="1" thickTop="1" thickBot="1" x14ac:dyDescent="0.3"/>
    <row r="74" spans="1:10" ht="34.5" customHeight="1" thickTop="1" thickBot="1" x14ac:dyDescent="0.3">
      <c r="A74" s="88" t="s">
        <v>106</v>
      </c>
      <c r="B74" s="89"/>
      <c r="C74" s="88"/>
      <c r="D74" s="88"/>
      <c r="E74" s="88"/>
      <c r="F74" s="88"/>
      <c r="G74" s="88"/>
      <c r="H74" s="88"/>
      <c r="I74" s="88"/>
      <c r="J74" s="88"/>
    </row>
    <row r="75" spans="1:10" ht="40.5" customHeight="1" thickTop="1" thickBot="1" x14ac:dyDescent="0.3">
      <c r="A75" s="16" t="s">
        <v>0</v>
      </c>
      <c r="B75" s="18" t="s">
        <v>10</v>
      </c>
      <c r="C75" s="26" t="s">
        <v>11</v>
      </c>
      <c r="D75" s="18" t="s">
        <v>10</v>
      </c>
      <c r="E75" s="17" t="s">
        <v>21</v>
      </c>
      <c r="F75" s="18" t="s">
        <v>10</v>
      </c>
      <c r="G75" s="14" t="s">
        <v>32</v>
      </c>
      <c r="H75" s="18" t="s">
        <v>10</v>
      </c>
      <c r="I75" s="14" t="s">
        <v>33</v>
      </c>
      <c r="J75" s="18" t="s">
        <v>10</v>
      </c>
    </row>
    <row r="76" spans="1:10" ht="46.5" thickTop="1" thickBot="1" x14ac:dyDescent="0.3">
      <c r="A76" s="19" t="s">
        <v>1</v>
      </c>
      <c r="B76" s="23">
        <v>0</v>
      </c>
      <c r="C76" s="27" t="s">
        <v>12</v>
      </c>
      <c r="D76" s="24">
        <v>0</v>
      </c>
      <c r="E76" s="21" t="s">
        <v>22</v>
      </c>
      <c r="F76" s="24">
        <v>0</v>
      </c>
      <c r="G76" s="8" t="s">
        <v>34</v>
      </c>
      <c r="H76" s="24">
        <v>0</v>
      </c>
      <c r="I76" s="8" t="s">
        <v>44</v>
      </c>
      <c r="J76" s="24">
        <v>0</v>
      </c>
    </row>
    <row r="77" spans="1:10" ht="57.75" thickTop="1" thickBot="1" x14ac:dyDescent="0.3">
      <c r="A77" s="19" t="s">
        <v>2</v>
      </c>
      <c r="B77" s="24">
        <v>0</v>
      </c>
      <c r="C77" s="27" t="s">
        <v>13</v>
      </c>
      <c r="D77" s="24">
        <v>1</v>
      </c>
      <c r="E77" s="21" t="s">
        <v>23</v>
      </c>
      <c r="F77" s="24">
        <v>0</v>
      </c>
      <c r="G77" s="8" t="s">
        <v>35</v>
      </c>
      <c r="H77" s="24">
        <v>0</v>
      </c>
      <c r="I77" s="8" t="s">
        <v>45</v>
      </c>
      <c r="J77" s="24">
        <v>0</v>
      </c>
    </row>
    <row r="78" spans="1:10" ht="46.5" thickTop="1" thickBot="1" x14ac:dyDescent="0.3">
      <c r="A78" s="19" t="s">
        <v>71</v>
      </c>
      <c r="B78" s="24">
        <v>0</v>
      </c>
      <c r="C78" s="27" t="s">
        <v>14</v>
      </c>
      <c r="D78" s="24">
        <v>0</v>
      </c>
      <c r="E78" s="21" t="s">
        <v>24</v>
      </c>
      <c r="F78" s="24">
        <v>0</v>
      </c>
      <c r="G78" s="8" t="s">
        <v>36</v>
      </c>
      <c r="H78" s="24">
        <v>0</v>
      </c>
      <c r="I78" s="8" t="s">
        <v>46</v>
      </c>
      <c r="J78" s="24">
        <v>0</v>
      </c>
    </row>
    <row r="79" spans="1:10" ht="69" thickTop="1" thickBot="1" x14ac:dyDescent="0.3">
      <c r="A79" s="19" t="s">
        <v>3</v>
      </c>
      <c r="B79" s="24">
        <v>0</v>
      </c>
      <c r="C79" s="27" t="s">
        <v>15</v>
      </c>
      <c r="D79" s="24">
        <v>1</v>
      </c>
      <c r="E79" s="21" t="s">
        <v>25</v>
      </c>
      <c r="F79" s="24">
        <v>0</v>
      </c>
      <c r="G79" s="8" t="s">
        <v>37</v>
      </c>
      <c r="H79" s="24">
        <v>0</v>
      </c>
      <c r="I79" s="8" t="s">
        <v>47</v>
      </c>
      <c r="J79" s="24">
        <v>0</v>
      </c>
    </row>
    <row r="80" spans="1:10" ht="46.5" thickTop="1" thickBot="1" x14ac:dyDescent="0.3">
      <c r="A80" s="19" t="s">
        <v>4</v>
      </c>
      <c r="B80" s="24">
        <v>0</v>
      </c>
      <c r="C80" s="27" t="s">
        <v>69</v>
      </c>
      <c r="D80" s="24">
        <v>0</v>
      </c>
      <c r="E80" s="21" t="s">
        <v>26</v>
      </c>
      <c r="F80" s="24">
        <v>0</v>
      </c>
      <c r="G80" s="8" t="s">
        <v>38</v>
      </c>
      <c r="H80" s="24">
        <v>0</v>
      </c>
      <c r="I80" s="8" t="s">
        <v>48</v>
      </c>
      <c r="J80" s="24">
        <v>0</v>
      </c>
    </row>
    <row r="81" spans="1:10" ht="57.75" thickTop="1" thickBot="1" x14ac:dyDescent="0.3">
      <c r="A81" s="19" t="s">
        <v>5</v>
      </c>
      <c r="B81" s="24">
        <v>0</v>
      </c>
      <c r="C81" s="27" t="s">
        <v>16</v>
      </c>
      <c r="D81" s="24">
        <v>0</v>
      </c>
      <c r="E81" s="21" t="s">
        <v>27</v>
      </c>
      <c r="F81" s="24">
        <v>0</v>
      </c>
      <c r="G81" s="8" t="s">
        <v>39</v>
      </c>
      <c r="H81" s="24">
        <v>0</v>
      </c>
      <c r="I81" s="8" t="s">
        <v>49</v>
      </c>
      <c r="J81" s="24">
        <v>0</v>
      </c>
    </row>
    <row r="82" spans="1:10" ht="46.5" thickTop="1" thickBot="1" x14ac:dyDescent="0.3">
      <c r="A82" s="19" t="s">
        <v>6</v>
      </c>
      <c r="B82" s="24">
        <v>0</v>
      </c>
      <c r="C82" s="27" t="s">
        <v>17</v>
      </c>
      <c r="D82" s="24">
        <v>0</v>
      </c>
      <c r="E82" s="21" t="s">
        <v>28</v>
      </c>
      <c r="F82" s="24">
        <v>0</v>
      </c>
      <c r="G82" s="8" t="s">
        <v>40</v>
      </c>
      <c r="H82" s="24">
        <v>0</v>
      </c>
      <c r="I82" s="8" t="s">
        <v>70</v>
      </c>
      <c r="J82" s="24">
        <v>0</v>
      </c>
    </row>
    <row r="83" spans="1:10" ht="46.5" thickTop="1" thickBot="1" x14ac:dyDescent="0.3">
      <c r="A83" s="19" t="s">
        <v>7</v>
      </c>
      <c r="B83" s="24">
        <v>0</v>
      </c>
      <c r="C83" s="27" t="s">
        <v>18</v>
      </c>
      <c r="D83" s="24">
        <v>0</v>
      </c>
      <c r="E83" s="21" t="s">
        <v>29</v>
      </c>
      <c r="F83" s="24">
        <v>0</v>
      </c>
      <c r="G83" s="8" t="s">
        <v>41</v>
      </c>
      <c r="H83" s="24">
        <v>0</v>
      </c>
      <c r="I83" s="8" t="s">
        <v>50</v>
      </c>
      <c r="J83" s="24">
        <v>0</v>
      </c>
    </row>
    <row r="84" spans="1:10" ht="69" thickTop="1" thickBot="1" x14ac:dyDescent="0.3">
      <c r="A84" s="19" t="s">
        <v>8</v>
      </c>
      <c r="B84" s="24">
        <v>1</v>
      </c>
      <c r="C84" s="27" t="s">
        <v>19</v>
      </c>
      <c r="D84" s="24">
        <v>0</v>
      </c>
      <c r="E84" s="21" t="s">
        <v>30</v>
      </c>
      <c r="F84" s="24">
        <v>0</v>
      </c>
      <c r="G84" s="8" t="s">
        <v>42</v>
      </c>
      <c r="H84" s="24">
        <v>0</v>
      </c>
      <c r="I84" s="8" t="s">
        <v>51</v>
      </c>
      <c r="J84" s="24">
        <v>1</v>
      </c>
    </row>
    <row r="85" spans="1:10" ht="46.5" thickTop="1" thickBot="1" x14ac:dyDescent="0.3">
      <c r="A85" s="19" t="s">
        <v>9</v>
      </c>
      <c r="B85" s="24">
        <v>1</v>
      </c>
      <c r="C85" s="27" t="s">
        <v>20</v>
      </c>
      <c r="D85" s="24">
        <v>0</v>
      </c>
      <c r="E85" s="21" t="s">
        <v>31</v>
      </c>
      <c r="F85" s="24">
        <v>0</v>
      </c>
      <c r="G85" s="8" t="s">
        <v>43</v>
      </c>
      <c r="H85" s="24">
        <v>0</v>
      </c>
      <c r="I85" s="8" t="s">
        <v>52</v>
      </c>
      <c r="J85" s="24">
        <v>1</v>
      </c>
    </row>
    <row r="86" spans="1:10" ht="16.5" thickTop="1" thickBot="1" x14ac:dyDescent="0.3">
      <c r="A86" s="20"/>
      <c r="B86" s="25">
        <f>SUM(B76:B85)</f>
        <v>2</v>
      </c>
      <c r="C86" s="28"/>
      <c r="D86" s="29">
        <f>SUM(D76:D85)</f>
        <v>2</v>
      </c>
      <c r="E86" s="22"/>
      <c r="F86" s="29">
        <f>SUM(F76:F85)</f>
        <v>0</v>
      </c>
      <c r="G86" s="15"/>
      <c r="H86" s="29">
        <f>SUM(H76:H85)</f>
        <v>0</v>
      </c>
      <c r="I86" s="15"/>
      <c r="J86" s="29">
        <f>SUM(J76:J85)</f>
        <v>2</v>
      </c>
    </row>
    <row r="87" spans="1:10" ht="30" customHeight="1" thickTop="1" thickBot="1" x14ac:dyDescent="0.3"/>
    <row r="88" spans="1:10" ht="34.5" customHeight="1" thickTop="1" thickBot="1" x14ac:dyDescent="0.3">
      <c r="A88" s="88" t="s">
        <v>197</v>
      </c>
      <c r="B88" s="89"/>
      <c r="C88" s="88"/>
      <c r="D88" s="88"/>
      <c r="E88" s="88"/>
      <c r="F88" s="88"/>
      <c r="G88" s="88"/>
      <c r="H88" s="88"/>
      <c r="I88" s="88"/>
      <c r="J88" s="88"/>
    </row>
    <row r="89" spans="1:10" ht="40.5" customHeight="1" thickTop="1" thickBot="1" x14ac:dyDescent="0.3">
      <c r="A89" s="16" t="s">
        <v>0</v>
      </c>
      <c r="B89" s="18" t="s">
        <v>10</v>
      </c>
      <c r="C89" s="26" t="s">
        <v>11</v>
      </c>
      <c r="D89" s="18" t="s">
        <v>10</v>
      </c>
      <c r="E89" s="17" t="s">
        <v>21</v>
      </c>
      <c r="F89" s="18" t="s">
        <v>10</v>
      </c>
      <c r="G89" s="14" t="s">
        <v>32</v>
      </c>
      <c r="H89" s="18" t="s">
        <v>10</v>
      </c>
      <c r="I89" s="14" t="s">
        <v>33</v>
      </c>
      <c r="J89" s="18" t="s">
        <v>10</v>
      </c>
    </row>
    <row r="90" spans="1:10" ht="46.5" thickTop="1" thickBot="1" x14ac:dyDescent="0.3">
      <c r="A90" s="19" t="s">
        <v>1</v>
      </c>
      <c r="B90" s="23">
        <v>0</v>
      </c>
      <c r="C90" s="27" t="s">
        <v>12</v>
      </c>
      <c r="D90" s="24">
        <v>1</v>
      </c>
      <c r="E90" s="21" t="s">
        <v>22</v>
      </c>
      <c r="F90" s="24">
        <v>0</v>
      </c>
      <c r="G90" s="8" t="s">
        <v>34</v>
      </c>
      <c r="H90" s="24">
        <v>0</v>
      </c>
      <c r="I90" s="8" t="s">
        <v>44</v>
      </c>
      <c r="J90" s="24">
        <v>0</v>
      </c>
    </row>
    <row r="91" spans="1:10" ht="57.75" thickTop="1" thickBot="1" x14ac:dyDescent="0.3">
      <c r="A91" s="19" t="s">
        <v>2</v>
      </c>
      <c r="B91" s="24">
        <v>0</v>
      </c>
      <c r="C91" s="27" t="s">
        <v>13</v>
      </c>
      <c r="D91" s="24">
        <v>1</v>
      </c>
      <c r="E91" s="21" t="s">
        <v>23</v>
      </c>
      <c r="F91" s="24">
        <v>0</v>
      </c>
      <c r="G91" s="8" t="s">
        <v>35</v>
      </c>
      <c r="H91" s="24">
        <v>0</v>
      </c>
      <c r="I91" s="8" t="s">
        <v>45</v>
      </c>
      <c r="J91" s="24">
        <v>0</v>
      </c>
    </row>
    <row r="92" spans="1:10" ht="46.5" thickTop="1" thickBot="1" x14ac:dyDescent="0.3">
      <c r="A92" s="19" t="s">
        <v>71</v>
      </c>
      <c r="B92" s="24">
        <v>1</v>
      </c>
      <c r="C92" s="27" t="s">
        <v>14</v>
      </c>
      <c r="D92" s="24">
        <v>1</v>
      </c>
      <c r="E92" s="21" t="s">
        <v>24</v>
      </c>
      <c r="F92" s="24">
        <v>0</v>
      </c>
      <c r="G92" s="8" t="s">
        <v>36</v>
      </c>
      <c r="H92" s="24">
        <v>0</v>
      </c>
      <c r="I92" s="8" t="s">
        <v>46</v>
      </c>
      <c r="J92" s="24">
        <v>0</v>
      </c>
    </row>
    <row r="93" spans="1:10" ht="69" thickTop="1" thickBot="1" x14ac:dyDescent="0.3">
      <c r="A93" s="19" t="s">
        <v>3</v>
      </c>
      <c r="B93" s="24">
        <v>0</v>
      </c>
      <c r="C93" s="27" t="s">
        <v>15</v>
      </c>
      <c r="D93" s="24">
        <v>1</v>
      </c>
      <c r="E93" s="21" t="s">
        <v>25</v>
      </c>
      <c r="F93" s="24">
        <v>0</v>
      </c>
      <c r="G93" s="8" t="s">
        <v>37</v>
      </c>
      <c r="H93" s="24">
        <v>0</v>
      </c>
      <c r="I93" s="8" t="s">
        <v>47</v>
      </c>
      <c r="J93" s="24">
        <v>0</v>
      </c>
    </row>
    <row r="94" spans="1:10" ht="46.5" thickTop="1" thickBot="1" x14ac:dyDescent="0.3">
      <c r="A94" s="19" t="s">
        <v>4</v>
      </c>
      <c r="B94" s="24">
        <v>0</v>
      </c>
      <c r="C94" s="27" t="s">
        <v>69</v>
      </c>
      <c r="D94" s="24">
        <v>0</v>
      </c>
      <c r="E94" s="21" t="s">
        <v>26</v>
      </c>
      <c r="F94" s="24">
        <v>0</v>
      </c>
      <c r="G94" s="8" t="s">
        <v>38</v>
      </c>
      <c r="H94" s="24">
        <v>0</v>
      </c>
      <c r="I94" s="8" t="s">
        <v>48</v>
      </c>
      <c r="J94" s="24">
        <v>0</v>
      </c>
    </row>
    <row r="95" spans="1:10" ht="57.75" thickTop="1" thickBot="1" x14ac:dyDescent="0.3">
      <c r="A95" s="19" t="s">
        <v>5</v>
      </c>
      <c r="B95" s="24">
        <v>0</v>
      </c>
      <c r="C95" s="27" t="s">
        <v>16</v>
      </c>
      <c r="D95" s="24">
        <v>1</v>
      </c>
      <c r="E95" s="21" t="s">
        <v>27</v>
      </c>
      <c r="F95" s="24">
        <v>0</v>
      </c>
      <c r="G95" s="8" t="s">
        <v>39</v>
      </c>
      <c r="H95" s="24">
        <v>0</v>
      </c>
      <c r="I95" s="8" t="s">
        <v>49</v>
      </c>
      <c r="J95" s="24">
        <v>1</v>
      </c>
    </row>
    <row r="96" spans="1:10" ht="46.5" thickTop="1" thickBot="1" x14ac:dyDescent="0.3">
      <c r="A96" s="19" t="s">
        <v>6</v>
      </c>
      <c r="B96" s="24">
        <v>1</v>
      </c>
      <c r="C96" s="27" t="s">
        <v>17</v>
      </c>
      <c r="D96" s="24">
        <v>0</v>
      </c>
      <c r="E96" s="21" t="s">
        <v>28</v>
      </c>
      <c r="F96" s="24">
        <v>0</v>
      </c>
      <c r="G96" s="8" t="s">
        <v>40</v>
      </c>
      <c r="H96" s="24">
        <v>0</v>
      </c>
      <c r="I96" s="8" t="s">
        <v>70</v>
      </c>
      <c r="J96" s="24">
        <v>0</v>
      </c>
    </row>
    <row r="97" spans="1:10" ht="46.5" thickTop="1" thickBot="1" x14ac:dyDescent="0.3">
      <c r="A97" s="19" t="s">
        <v>7</v>
      </c>
      <c r="B97" s="24">
        <v>0</v>
      </c>
      <c r="C97" s="27" t="s">
        <v>18</v>
      </c>
      <c r="D97" s="24">
        <v>1</v>
      </c>
      <c r="E97" s="21" t="s">
        <v>29</v>
      </c>
      <c r="F97" s="24">
        <v>0</v>
      </c>
      <c r="G97" s="8" t="s">
        <v>41</v>
      </c>
      <c r="H97" s="24">
        <v>0</v>
      </c>
      <c r="I97" s="8" t="s">
        <v>50</v>
      </c>
      <c r="J97" s="24">
        <v>1</v>
      </c>
    </row>
    <row r="98" spans="1:10" ht="69" thickTop="1" thickBot="1" x14ac:dyDescent="0.3">
      <c r="A98" s="19" t="s">
        <v>8</v>
      </c>
      <c r="B98" s="24">
        <v>1</v>
      </c>
      <c r="C98" s="27" t="s">
        <v>19</v>
      </c>
      <c r="D98" s="24">
        <v>0</v>
      </c>
      <c r="E98" s="21" t="s">
        <v>30</v>
      </c>
      <c r="F98" s="24">
        <v>0</v>
      </c>
      <c r="G98" s="8" t="s">
        <v>42</v>
      </c>
      <c r="H98" s="24">
        <v>0</v>
      </c>
      <c r="I98" s="8" t="s">
        <v>51</v>
      </c>
      <c r="J98" s="24">
        <v>0</v>
      </c>
    </row>
    <row r="99" spans="1:10" ht="46.5" thickTop="1" thickBot="1" x14ac:dyDescent="0.3">
      <c r="A99" s="19" t="s">
        <v>9</v>
      </c>
      <c r="B99" s="24">
        <v>0</v>
      </c>
      <c r="C99" s="27" t="s">
        <v>20</v>
      </c>
      <c r="D99" s="24">
        <v>0</v>
      </c>
      <c r="E99" s="21" t="s">
        <v>31</v>
      </c>
      <c r="F99" s="24">
        <v>0</v>
      </c>
      <c r="G99" s="8" t="s">
        <v>43</v>
      </c>
      <c r="H99" s="24">
        <v>0</v>
      </c>
      <c r="I99" s="8" t="s">
        <v>52</v>
      </c>
      <c r="J99" s="24">
        <v>1</v>
      </c>
    </row>
    <row r="100" spans="1:10" ht="16.5" thickTop="1" thickBot="1" x14ac:dyDescent="0.3">
      <c r="A100" s="20"/>
      <c r="B100" s="25">
        <f>SUM(B90:B99)</f>
        <v>3</v>
      </c>
      <c r="C100" s="28"/>
      <c r="D100" s="29">
        <f>SUM(D90:D99)</f>
        <v>6</v>
      </c>
      <c r="E100" s="22"/>
      <c r="F100" s="29">
        <f>SUM(F90:F99)</f>
        <v>0</v>
      </c>
      <c r="G100" s="15"/>
      <c r="H100" s="29">
        <f>SUM(H90:H99)</f>
        <v>0</v>
      </c>
      <c r="I100" s="15"/>
      <c r="J100" s="29">
        <f>SUM(J90:J99)</f>
        <v>3</v>
      </c>
    </row>
    <row r="101" spans="1:10" ht="30" customHeight="1" thickTop="1" thickBot="1" x14ac:dyDescent="0.3"/>
    <row r="102" spans="1:10" ht="34.5" customHeight="1" thickTop="1" thickBot="1" x14ac:dyDescent="0.3">
      <c r="A102" s="88" t="s">
        <v>107</v>
      </c>
      <c r="B102" s="89"/>
      <c r="C102" s="88"/>
      <c r="D102" s="88"/>
      <c r="E102" s="88"/>
      <c r="F102" s="88"/>
      <c r="G102" s="88"/>
      <c r="H102" s="88"/>
      <c r="I102" s="88"/>
      <c r="J102" s="88"/>
    </row>
    <row r="103" spans="1:10" ht="40.5" customHeight="1" thickTop="1" thickBot="1" x14ac:dyDescent="0.3">
      <c r="A103" s="16" t="s">
        <v>0</v>
      </c>
      <c r="B103" s="18" t="s">
        <v>10</v>
      </c>
      <c r="C103" s="26" t="s">
        <v>11</v>
      </c>
      <c r="D103" s="18" t="s">
        <v>10</v>
      </c>
      <c r="E103" s="17" t="s">
        <v>21</v>
      </c>
      <c r="F103" s="18" t="s">
        <v>10</v>
      </c>
      <c r="G103" s="14" t="s">
        <v>32</v>
      </c>
      <c r="H103" s="18" t="s">
        <v>10</v>
      </c>
      <c r="I103" s="14" t="s">
        <v>33</v>
      </c>
      <c r="J103" s="18" t="s">
        <v>10</v>
      </c>
    </row>
    <row r="104" spans="1:10" ht="46.5" thickTop="1" thickBot="1" x14ac:dyDescent="0.3">
      <c r="A104" s="19" t="s">
        <v>1</v>
      </c>
      <c r="B104" s="23">
        <v>1</v>
      </c>
      <c r="C104" s="27" t="s">
        <v>12</v>
      </c>
      <c r="D104" s="24">
        <v>0</v>
      </c>
      <c r="E104" s="21" t="s">
        <v>22</v>
      </c>
      <c r="F104" s="24">
        <v>0</v>
      </c>
      <c r="G104" s="8" t="s">
        <v>34</v>
      </c>
      <c r="H104" s="24">
        <v>0</v>
      </c>
      <c r="I104" s="8" t="s">
        <v>44</v>
      </c>
      <c r="J104" s="24">
        <v>0</v>
      </c>
    </row>
    <row r="105" spans="1:10" ht="57.75" thickTop="1" thickBot="1" x14ac:dyDescent="0.3">
      <c r="A105" s="19" t="s">
        <v>2</v>
      </c>
      <c r="B105" s="24">
        <v>1</v>
      </c>
      <c r="C105" s="27" t="s">
        <v>13</v>
      </c>
      <c r="D105" s="24">
        <v>0</v>
      </c>
      <c r="E105" s="21" t="s">
        <v>23</v>
      </c>
      <c r="F105" s="24">
        <v>0</v>
      </c>
      <c r="G105" s="8" t="s">
        <v>35</v>
      </c>
      <c r="H105" s="24">
        <v>0</v>
      </c>
      <c r="I105" s="8" t="s">
        <v>45</v>
      </c>
      <c r="J105" s="24">
        <v>1</v>
      </c>
    </row>
    <row r="106" spans="1:10" ht="46.5" thickTop="1" thickBot="1" x14ac:dyDescent="0.3">
      <c r="A106" s="19" t="s">
        <v>71</v>
      </c>
      <c r="B106" s="24">
        <v>1</v>
      </c>
      <c r="C106" s="27" t="s">
        <v>14</v>
      </c>
      <c r="D106" s="24">
        <v>0</v>
      </c>
      <c r="E106" s="21" t="s">
        <v>24</v>
      </c>
      <c r="F106" s="24">
        <v>1</v>
      </c>
      <c r="G106" s="8" t="s">
        <v>36</v>
      </c>
      <c r="H106" s="24">
        <v>0</v>
      </c>
      <c r="I106" s="8" t="s">
        <v>46</v>
      </c>
      <c r="J106" s="24">
        <v>0</v>
      </c>
    </row>
    <row r="107" spans="1:10" ht="69" thickTop="1" thickBot="1" x14ac:dyDescent="0.3">
      <c r="A107" s="19" t="s">
        <v>3</v>
      </c>
      <c r="B107" s="24">
        <v>1</v>
      </c>
      <c r="C107" s="27" t="s">
        <v>15</v>
      </c>
      <c r="D107" s="24">
        <v>0</v>
      </c>
      <c r="E107" s="21" t="s">
        <v>25</v>
      </c>
      <c r="F107" s="24">
        <v>0</v>
      </c>
      <c r="G107" s="8" t="s">
        <v>37</v>
      </c>
      <c r="H107" s="24">
        <v>0</v>
      </c>
      <c r="I107" s="8" t="s">
        <v>47</v>
      </c>
      <c r="J107" s="24">
        <v>1</v>
      </c>
    </row>
    <row r="108" spans="1:10" ht="46.5" thickTop="1" thickBot="1" x14ac:dyDescent="0.3">
      <c r="A108" s="19" t="s">
        <v>4</v>
      </c>
      <c r="B108" s="24">
        <v>1</v>
      </c>
      <c r="C108" s="27" t="s">
        <v>69</v>
      </c>
      <c r="D108" s="24">
        <v>0</v>
      </c>
      <c r="E108" s="21" t="s">
        <v>26</v>
      </c>
      <c r="F108" s="24">
        <v>0</v>
      </c>
      <c r="G108" s="8" t="s">
        <v>38</v>
      </c>
      <c r="H108" s="24">
        <v>0</v>
      </c>
      <c r="I108" s="8" t="s">
        <v>48</v>
      </c>
      <c r="J108" s="24">
        <v>1</v>
      </c>
    </row>
    <row r="109" spans="1:10" ht="57.75" thickTop="1" thickBot="1" x14ac:dyDescent="0.3">
      <c r="A109" s="19" t="s">
        <v>5</v>
      </c>
      <c r="B109" s="24">
        <v>1</v>
      </c>
      <c r="C109" s="27" t="s">
        <v>16</v>
      </c>
      <c r="D109" s="24">
        <v>0</v>
      </c>
      <c r="E109" s="21" t="s">
        <v>27</v>
      </c>
      <c r="F109" s="24">
        <v>0</v>
      </c>
      <c r="G109" s="8" t="s">
        <v>39</v>
      </c>
      <c r="H109" s="24">
        <v>0</v>
      </c>
      <c r="I109" s="8" t="s">
        <v>49</v>
      </c>
      <c r="J109" s="24">
        <v>0</v>
      </c>
    </row>
    <row r="110" spans="1:10" ht="46.5" thickTop="1" thickBot="1" x14ac:dyDescent="0.3">
      <c r="A110" s="19" t="s">
        <v>6</v>
      </c>
      <c r="B110" s="24">
        <v>1</v>
      </c>
      <c r="C110" s="27" t="s">
        <v>17</v>
      </c>
      <c r="D110" s="24">
        <v>0</v>
      </c>
      <c r="E110" s="21" t="s">
        <v>28</v>
      </c>
      <c r="F110" s="24">
        <v>1</v>
      </c>
      <c r="G110" s="8" t="s">
        <v>40</v>
      </c>
      <c r="H110" s="24">
        <v>0</v>
      </c>
      <c r="I110" s="8" t="s">
        <v>70</v>
      </c>
      <c r="J110" s="24">
        <v>0</v>
      </c>
    </row>
    <row r="111" spans="1:10" ht="46.5" thickTop="1" thickBot="1" x14ac:dyDescent="0.3">
      <c r="A111" s="19" t="s">
        <v>7</v>
      </c>
      <c r="B111" s="24">
        <v>0</v>
      </c>
      <c r="C111" s="27" t="s">
        <v>18</v>
      </c>
      <c r="D111" s="24">
        <v>0</v>
      </c>
      <c r="E111" s="21" t="s">
        <v>29</v>
      </c>
      <c r="F111" s="24">
        <v>0</v>
      </c>
      <c r="G111" s="8" t="s">
        <v>41</v>
      </c>
      <c r="H111" s="24">
        <v>0</v>
      </c>
      <c r="I111" s="8" t="s">
        <v>50</v>
      </c>
      <c r="J111" s="24">
        <v>0</v>
      </c>
    </row>
    <row r="112" spans="1:10" ht="69" thickTop="1" thickBot="1" x14ac:dyDescent="0.3">
      <c r="A112" s="19" t="s">
        <v>8</v>
      </c>
      <c r="B112" s="24">
        <v>0</v>
      </c>
      <c r="C112" s="27" t="s">
        <v>19</v>
      </c>
      <c r="D112" s="24">
        <v>0</v>
      </c>
      <c r="E112" s="21" t="s">
        <v>30</v>
      </c>
      <c r="F112" s="24">
        <v>0</v>
      </c>
      <c r="G112" s="8" t="s">
        <v>42</v>
      </c>
      <c r="H112" s="24">
        <v>0</v>
      </c>
      <c r="I112" s="8" t="s">
        <v>51</v>
      </c>
      <c r="J112" s="24">
        <v>0</v>
      </c>
    </row>
    <row r="113" spans="1:10" ht="46.5" thickTop="1" thickBot="1" x14ac:dyDescent="0.3">
      <c r="A113" s="19" t="s">
        <v>9</v>
      </c>
      <c r="B113" s="24">
        <v>0</v>
      </c>
      <c r="C113" s="27" t="s">
        <v>20</v>
      </c>
      <c r="D113" s="24">
        <v>0</v>
      </c>
      <c r="E113" s="21" t="s">
        <v>31</v>
      </c>
      <c r="F113" s="24">
        <v>0</v>
      </c>
      <c r="G113" s="8" t="s">
        <v>43</v>
      </c>
      <c r="H113" s="24">
        <v>0</v>
      </c>
      <c r="I113" s="8" t="s">
        <v>52</v>
      </c>
      <c r="J113" s="24">
        <v>1</v>
      </c>
    </row>
    <row r="114" spans="1:10" ht="16.5" thickTop="1" thickBot="1" x14ac:dyDescent="0.3">
      <c r="A114" s="20"/>
      <c r="B114" s="25">
        <f>SUM(B104:B113)</f>
        <v>7</v>
      </c>
      <c r="C114" s="28"/>
      <c r="D114" s="29">
        <f>SUM(D104:D113)</f>
        <v>0</v>
      </c>
      <c r="E114" s="22"/>
      <c r="F114" s="29">
        <f>SUM(F104:F113)</f>
        <v>2</v>
      </c>
      <c r="G114" s="15"/>
      <c r="H114" s="29">
        <f>SUM(H104:H113)</f>
        <v>0</v>
      </c>
      <c r="I114" s="15"/>
      <c r="J114" s="29">
        <f>SUM(J104:J113)</f>
        <v>4</v>
      </c>
    </row>
    <row r="115" spans="1:10" ht="13.5" thickTop="1" thickBot="1" x14ac:dyDescent="0.3"/>
    <row r="116" spans="1:10" ht="34.5" customHeight="1" thickTop="1" thickBot="1" x14ac:dyDescent="0.3">
      <c r="A116" s="88" t="s">
        <v>108</v>
      </c>
      <c r="B116" s="89"/>
      <c r="C116" s="88"/>
      <c r="D116" s="88"/>
      <c r="E116" s="88"/>
      <c r="F116" s="88"/>
      <c r="G116" s="88"/>
      <c r="H116" s="88"/>
      <c r="I116" s="88"/>
      <c r="J116" s="88"/>
    </row>
    <row r="117" spans="1:10" ht="40.5" customHeight="1" thickTop="1" thickBot="1" x14ac:dyDescent="0.3">
      <c r="A117" s="16" t="s">
        <v>0</v>
      </c>
      <c r="B117" s="18" t="s">
        <v>10</v>
      </c>
      <c r="C117" s="26" t="s">
        <v>11</v>
      </c>
      <c r="D117" s="18" t="s">
        <v>10</v>
      </c>
      <c r="E117" s="17" t="s">
        <v>21</v>
      </c>
      <c r="F117" s="18" t="s">
        <v>10</v>
      </c>
      <c r="G117" s="14" t="s">
        <v>32</v>
      </c>
      <c r="H117" s="18" t="s">
        <v>10</v>
      </c>
      <c r="I117" s="14" t="s">
        <v>33</v>
      </c>
      <c r="J117" s="18" t="s">
        <v>10</v>
      </c>
    </row>
    <row r="118" spans="1:10" ht="46.5" thickTop="1" thickBot="1" x14ac:dyDescent="0.3">
      <c r="A118" s="19" t="s">
        <v>1</v>
      </c>
      <c r="B118" s="23">
        <v>1</v>
      </c>
      <c r="C118" s="27" t="s">
        <v>12</v>
      </c>
      <c r="D118" s="24">
        <v>1</v>
      </c>
      <c r="E118" s="21" t="s">
        <v>22</v>
      </c>
      <c r="F118" s="24">
        <v>0</v>
      </c>
      <c r="G118" s="8" t="s">
        <v>34</v>
      </c>
      <c r="H118" s="24">
        <v>1</v>
      </c>
      <c r="I118" s="8" t="s">
        <v>44</v>
      </c>
      <c r="J118" s="24">
        <v>0</v>
      </c>
    </row>
    <row r="119" spans="1:10" ht="57.75" thickTop="1" thickBot="1" x14ac:dyDescent="0.3">
      <c r="A119" s="19" t="s">
        <v>2</v>
      </c>
      <c r="B119" s="24">
        <v>1</v>
      </c>
      <c r="C119" s="27" t="s">
        <v>13</v>
      </c>
      <c r="D119" s="24">
        <v>1</v>
      </c>
      <c r="E119" s="21" t="s">
        <v>23</v>
      </c>
      <c r="F119" s="24">
        <v>0</v>
      </c>
      <c r="G119" s="8" t="s">
        <v>35</v>
      </c>
      <c r="H119" s="24">
        <v>1</v>
      </c>
      <c r="I119" s="8" t="s">
        <v>45</v>
      </c>
      <c r="J119" s="24">
        <v>1</v>
      </c>
    </row>
    <row r="120" spans="1:10" ht="46.5" thickTop="1" thickBot="1" x14ac:dyDescent="0.3">
      <c r="A120" s="19" t="s">
        <v>71</v>
      </c>
      <c r="B120" s="24">
        <v>1</v>
      </c>
      <c r="C120" s="27" t="s">
        <v>14</v>
      </c>
      <c r="D120" s="24">
        <v>0</v>
      </c>
      <c r="E120" s="21" t="s">
        <v>24</v>
      </c>
      <c r="F120" s="24">
        <v>0</v>
      </c>
      <c r="G120" s="8" t="s">
        <v>36</v>
      </c>
      <c r="H120" s="24">
        <v>1</v>
      </c>
      <c r="I120" s="8" t="s">
        <v>46</v>
      </c>
      <c r="J120" s="24">
        <v>0</v>
      </c>
    </row>
    <row r="121" spans="1:10" ht="69" thickTop="1" thickBot="1" x14ac:dyDescent="0.3">
      <c r="A121" s="19" t="s">
        <v>3</v>
      </c>
      <c r="B121" s="24">
        <v>1</v>
      </c>
      <c r="C121" s="27" t="s">
        <v>15</v>
      </c>
      <c r="D121" s="24">
        <v>0</v>
      </c>
      <c r="E121" s="21" t="s">
        <v>25</v>
      </c>
      <c r="F121" s="24">
        <v>0</v>
      </c>
      <c r="G121" s="8" t="s">
        <v>37</v>
      </c>
      <c r="H121" s="24">
        <v>0</v>
      </c>
      <c r="I121" s="8" t="s">
        <v>47</v>
      </c>
      <c r="J121" s="24">
        <v>1</v>
      </c>
    </row>
    <row r="122" spans="1:10" ht="46.5" thickTop="1" thickBot="1" x14ac:dyDescent="0.3">
      <c r="A122" s="19" t="s">
        <v>4</v>
      </c>
      <c r="B122" s="24">
        <v>1</v>
      </c>
      <c r="C122" s="27" t="s">
        <v>69</v>
      </c>
      <c r="D122" s="24">
        <v>1</v>
      </c>
      <c r="E122" s="21" t="s">
        <v>26</v>
      </c>
      <c r="F122" s="24">
        <v>1</v>
      </c>
      <c r="G122" s="8" t="s">
        <v>38</v>
      </c>
      <c r="H122" s="24">
        <v>0</v>
      </c>
      <c r="I122" s="8" t="s">
        <v>48</v>
      </c>
      <c r="J122" s="24">
        <v>0</v>
      </c>
    </row>
    <row r="123" spans="1:10" ht="57.75" thickTop="1" thickBot="1" x14ac:dyDescent="0.3">
      <c r="A123" s="19" t="s">
        <v>5</v>
      </c>
      <c r="B123" s="24">
        <v>0</v>
      </c>
      <c r="C123" s="27" t="s">
        <v>16</v>
      </c>
      <c r="D123" s="24">
        <v>1</v>
      </c>
      <c r="E123" s="21" t="s">
        <v>27</v>
      </c>
      <c r="F123" s="24">
        <v>1</v>
      </c>
      <c r="G123" s="8" t="s">
        <v>39</v>
      </c>
      <c r="H123" s="24">
        <v>0</v>
      </c>
      <c r="I123" s="8" t="s">
        <v>49</v>
      </c>
      <c r="J123" s="24">
        <v>0</v>
      </c>
    </row>
    <row r="124" spans="1:10" ht="46.5" thickTop="1" thickBot="1" x14ac:dyDescent="0.3">
      <c r="A124" s="19" t="s">
        <v>6</v>
      </c>
      <c r="B124" s="24">
        <v>1</v>
      </c>
      <c r="C124" s="27" t="s">
        <v>17</v>
      </c>
      <c r="D124" s="24">
        <v>1</v>
      </c>
      <c r="E124" s="21" t="s">
        <v>28</v>
      </c>
      <c r="F124" s="24">
        <v>1</v>
      </c>
      <c r="G124" s="8" t="s">
        <v>40</v>
      </c>
      <c r="H124" s="24">
        <v>0</v>
      </c>
      <c r="I124" s="8" t="s">
        <v>70</v>
      </c>
      <c r="J124" s="24">
        <v>0</v>
      </c>
    </row>
    <row r="125" spans="1:10" ht="46.5" thickTop="1" thickBot="1" x14ac:dyDescent="0.3">
      <c r="A125" s="19" t="s">
        <v>7</v>
      </c>
      <c r="B125" s="24">
        <v>1</v>
      </c>
      <c r="C125" s="27" t="s">
        <v>18</v>
      </c>
      <c r="D125" s="24">
        <v>0</v>
      </c>
      <c r="E125" s="21" t="s">
        <v>29</v>
      </c>
      <c r="F125" s="24">
        <v>1</v>
      </c>
      <c r="G125" s="8" t="s">
        <v>41</v>
      </c>
      <c r="H125" s="24">
        <v>0</v>
      </c>
      <c r="I125" s="8" t="s">
        <v>50</v>
      </c>
      <c r="J125" s="24">
        <v>0</v>
      </c>
    </row>
    <row r="126" spans="1:10" ht="69" thickTop="1" thickBot="1" x14ac:dyDescent="0.3">
      <c r="A126" s="19" t="s">
        <v>8</v>
      </c>
      <c r="B126" s="24">
        <v>0</v>
      </c>
      <c r="C126" s="27" t="s">
        <v>19</v>
      </c>
      <c r="D126" s="24">
        <v>0</v>
      </c>
      <c r="E126" s="21" t="s">
        <v>30</v>
      </c>
      <c r="F126" s="24">
        <v>0</v>
      </c>
      <c r="G126" s="8" t="s">
        <v>42</v>
      </c>
      <c r="H126" s="24">
        <v>1</v>
      </c>
      <c r="I126" s="8" t="s">
        <v>51</v>
      </c>
      <c r="J126" s="24">
        <v>0</v>
      </c>
    </row>
    <row r="127" spans="1:10" ht="46.5" thickTop="1" thickBot="1" x14ac:dyDescent="0.3">
      <c r="A127" s="19" t="s">
        <v>9</v>
      </c>
      <c r="B127" s="24">
        <v>0</v>
      </c>
      <c r="C127" s="27" t="s">
        <v>20</v>
      </c>
      <c r="D127" s="24">
        <v>0</v>
      </c>
      <c r="E127" s="21" t="s">
        <v>31</v>
      </c>
      <c r="F127" s="24">
        <v>1</v>
      </c>
      <c r="G127" s="8" t="s">
        <v>43</v>
      </c>
      <c r="H127" s="24">
        <v>1</v>
      </c>
      <c r="I127" s="8" t="s">
        <v>52</v>
      </c>
      <c r="J127" s="24">
        <v>0</v>
      </c>
    </row>
    <row r="128" spans="1:10" ht="16.5" thickTop="1" thickBot="1" x14ac:dyDescent="0.3">
      <c r="A128" s="20"/>
      <c r="B128" s="25">
        <f>SUM(B118:B127)</f>
        <v>7</v>
      </c>
      <c r="C128" s="28"/>
      <c r="D128" s="29">
        <f>SUM(D118:D127)</f>
        <v>5</v>
      </c>
      <c r="E128" s="22"/>
      <c r="F128" s="29">
        <f>SUM(F118:F127)</f>
        <v>5</v>
      </c>
      <c r="G128" s="15"/>
      <c r="H128" s="29">
        <f>SUM(H118:H127)</f>
        <v>5</v>
      </c>
      <c r="I128" s="15"/>
      <c r="J128" s="29">
        <f>SUM(J118:J127)</f>
        <v>2</v>
      </c>
    </row>
    <row r="129" spans="1:10" ht="30" customHeight="1" thickTop="1" thickBot="1" x14ac:dyDescent="0.3"/>
    <row r="130" spans="1:10" ht="34.5" customHeight="1" thickTop="1" thickBot="1" x14ac:dyDescent="0.3">
      <c r="A130" s="88" t="s">
        <v>109</v>
      </c>
      <c r="B130" s="89"/>
      <c r="C130" s="88"/>
      <c r="D130" s="88"/>
      <c r="E130" s="88"/>
      <c r="F130" s="88"/>
      <c r="G130" s="88"/>
      <c r="H130" s="88"/>
      <c r="I130" s="88"/>
      <c r="J130" s="88"/>
    </row>
    <row r="131" spans="1:10" ht="40.5" customHeight="1" thickTop="1" thickBot="1" x14ac:dyDescent="0.3">
      <c r="A131" s="16" t="s">
        <v>0</v>
      </c>
      <c r="B131" s="18" t="s">
        <v>10</v>
      </c>
      <c r="C131" s="26" t="s">
        <v>11</v>
      </c>
      <c r="D131" s="18" t="s">
        <v>10</v>
      </c>
      <c r="E131" s="17" t="s">
        <v>21</v>
      </c>
      <c r="F131" s="18" t="s">
        <v>10</v>
      </c>
      <c r="G131" s="14" t="s">
        <v>32</v>
      </c>
      <c r="H131" s="18" t="s">
        <v>10</v>
      </c>
      <c r="I131" s="14" t="s">
        <v>33</v>
      </c>
      <c r="J131" s="18" t="s">
        <v>10</v>
      </c>
    </row>
    <row r="132" spans="1:10" ht="46.5" thickTop="1" thickBot="1" x14ac:dyDescent="0.3">
      <c r="A132" s="19" t="s">
        <v>1</v>
      </c>
      <c r="B132" s="23">
        <v>1</v>
      </c>
      <c r="C132" s="27" t="s">
        <v>12</v>
      </c>
      <c r="D132" s="24">
        <v>0</v>
      </c>
      <c r="E132" s="21" t="s">
        <v>22</v>
      </c>
      <c r="F132" s="24">
        <v>1</v>
      </c>
      <c r="G132" s="8" t="s">
        <v>34</v>
      </c>
      <c r="H132" s="24">
        <v>0</v>
      </c>
      <c r="I132" s="8" t="s">
        <v>44</v>
      </c>
      <c r="J132" s="24">
        <v>0</v>
      </c>
    </row>
    <row r="133" spans="1:10" ht="57.75" thickTop="1" thickBot="1" x14ac:dyDescent="0.3">
      <c r="A133" s="19" t="s">
        <v>2</v>
      </c>
      <c r="B133" s="24">
        <v>1</v>
      </c>
      <c r="C133" s="27" t="s">
        <v>13</v>
      </c>
      <c r="D133" s="24">
        <v>0</v>
      </c>
      <c r="E133" s="21" t="s">
        <v>23</v>
      </c>
      <c r="F133" s="24">
        <v>0</v>
      </c>
      <c r="G133" s="8" t="s">
        <v>35</v>
      </c>
      <c r="H133" s="24">
        <v>0</v>
      </c>
      <c r="I133" s="8" t="s">
        <v>45</v>
      </c>
      <c r="J133" s="24">
        <v>1</v>
      </c>
    </row>
    <row r="134" spans="1:10" ht="46.5" thickTop="1" thickBot="1" x14ac:dyDescent="0.3">
      <c r="A134" s="19" t="s">
        <v>71</v>
      </c>
      <c r="B134" s="24">
        <v>0</v>
      </c>
      <c r="C134" s="27" t="s">
        <v>14</v>
      </c>
      <c r="D134" s="24">
        <v>0</v>
      </c>
      <c r="E134" s="21" t="s">
        <v>24</v>
      </c>
      <c r="F134" s="24">
        <v>0</v>
      </c>
      <c r="G134" s="8" t="s">
        <v>36</v>
      </c>
      <c r="H134" s="24">
        <v>0</v>
      </c>
      <c r="I134" s="8" t="s">
        <v>46</v>
      </c>
      <c r="J134" s="24">
        <v>0</v>
      </c>
    </row>
    <row r="135" spans="1:10" ht="69" thickTop="1" thickBot="1" x14ac:dyDescent="0.3">
      <c r="A135" s="19" t="s">
        <v>3</v>
      </c>
      <c r="B135" s="24">
        <v>0</v>
      </c>
      <c r="C135" s="27" t="s">
        <v>15</v>
      </c>
      <c r="D135" s="24">
        <v>0</v>
      </c>
      <c r="E135" s="21" t="s">
        <v>25</v>
      </c>
      <c r="F135" s="24">
        <v>0</v>
      </c>
      <c r="G135" s="8" t="s">
        <v>37</v>
      </c>
      <c r="H135" s="24">
        <v>0</v>
      </c>
      <c r="I135" s="8" t="s">
        <v>47</v>
      </c>
      <c r="J135" s="24">
        <v>1</v>
      </c>
    </row>
    <row r="136" spans="1:10" ht="46.5" thickTop="1" thickBot="1" x14ac:dyDescent="0.3">
      <c r="A136" s="19" t="s">
        <v>4</v>
      </c>
      <c r="B136" s="24">
        <v>1</v>
      </c>
      <c r="C136" s="27" t="s">
        <v>69</v>
      </c>
      <c r="D136" s="24">
        <v>0</v>
      </c>
      <c r="E136" s="21" t="s">
        <v>26</v>
      </c>
      <c r="F136" s="24">
        <v>0</v>
      </c>
      <c r="G136" s="8" t="s">
        <v>38</v>
      </c>
      <c r="H136" s="24">
        <v>0</v>
      </c>
      <c r="I136" s="8" t="s">
        <v>48</v>
      </c>
      <c r="J136" s="24">
        <v>1</v>
      </c>
    </row>
    <row r="137" spans="1:10" ht="57.75" thickTop="1" thickBot="1" x14ac:dyDescent="0.3">
      <c r="A137" s="19" t="s">
        <v>5</v>
      </c>
      <c r="B137" s="24">
        <v>0</v>
      </c>
      <c r="C137" s="27" t="s">
        <v>16</v>
      </c>
      <c r="D137" s="24">
        <v>0</v>
      </c>
      <c r="E137" s="21" t="s">
        <v>27</v>
      </c>
      <c r="F137" s="24">
        <v>0</v>
      </c>
      <c r="G137" s="8" t="s">
        <v>39</v>
      </c>
      <c r="H137" s="24">
        <v>0</v>
      </c>
      <c r="I137" s="8" t="s">
        <v>49</v>
      </c>
      <c r="J137" s="24">
        <v>0</v>
      </c>
    </row>
    <row r="138" spans="1:10" ht="46.5" thickTop="1" thickBot="1" x14ac:dyDescent="0.3">
      <c r="A138" s="19" t="s">
        <v>6</v>
      </c>
      <c r="B138" s="24">
        <v>1</v>
      </c>
      <c r="C138" s="27" t="s">
        <v>17</v>
      </c>
      <c r="D138" s="24">
        <v>0</v>
      </c>
      <c r="E138" s="21" t="s">
        <v>28</v>
      </c>
      <c r="F138" s="24">
        <v>0</v>
      </c>
      <c r="G138" s="8" t="s">
        <v>40</v>
      </c>
      <c r="H138" s="24">
        <v>0</v>
      </c>
      <c r="I138" s="8" t="s">
        <v>70</v>
      </c>
      <c r="J138" s="24">
        <v>0</v>
      </c>
    </row>
    <row r="139" spans="1:10" ht="46.5" thickTop="1" thickBot="1" x14ac:dyDescent="0.3">
      <c r="A139" s="19" t="s">
        <v>7</v>
      </c>
      <c r="B139" s="24">
        <v>0</v>
      </c>
      <c r="C139" s="27" t="s">
        <v>18</v>
      </c>
      <c r="D139" s="24">
        <v>0</v>
      </c>
      <c r="E139" s="21" t="s">
        <v>29</v>
      </c>
      <c r="F139" s="24">
        <v>0</v>
      </c>
      <c r="G139" s="8" t="s">
        <v>41</v>
      </c>
      <c r="H139" s="24">
        <v>0</v>
      </c>
      <c r="I139" s="8" t="s">
        <v>50</v>
      </c>
      <c r="J139" s="24">
        <v>0</v>
      </c>
    </row>
    <row r="140" spans="1:10" ht="69" thickTop="1" thickBot="1" x14ac:dyDescent="0.3">
      <c r="A140" s="19" t="s">
        <v>8</v>
      </c>
      <c r="B140" s="24">
        <v>0</v>
      </c>
      <c r="C140" s="27" t="s">
        <v>19</v>
      </c>
      <c r="D140" s="24">
        <v>0</v>
      </c>
      <c r="E140" s="21" t="s">
        <v>30</v>
      </c>
      <c r="F140" s="24">
        <v>0</v>
      </c>
      <c r="G140" s="8" t="s">
        <v>42</v>
      </c>
      <c r="H140" s="24">
        <v>0</v>
      </c>
      <c r="I140" s="8" t="s">
        <v>51</v>
      </c>
      <c r="J140" s="24">
        <v>0</v>
      </c>
    </row>
    <row r="141" spans="1:10" ht="46.5" thickTop="1" thickBot="1" x14ac:dyDescent="0.3">
      <c r="A141" s="19" t="s">
        <v>9</v>
      </c>
      <c r="B141" s="24">
        <v>1</v>
      </c>
      <c r="C141" s="27" t="s">
        <v>20</v>
      </c>
      <c r="D141" s="24">
        <v>0</v>
      </c>
      <c r="E141" s="21" t="s">
        <v>31</v>
      </c>
      <c r="F141" s="24">
        <v>0</v>
      </c>
      <c r="G141" s="8" t="s">
        <v>43</v>
      </c>
      <c r="H141" s="24">
        <v>0</v>
      </c>
      <c r="I141" s="8" t="s">
        <v>52</v>
      </c>
      <c r="J141" s="24">
        <v>1</v>
      </c>
    </row>
    <row r="142" spans="1:10" ht="16.5" thickTop="1" thickBot="1" x14ac:dyDescent="0.3">
      <c r="A142" s="20"/>
      <c r="B142" s="25">
        <f>SUM(B132:B141)</f>
        <v>5</v>
      </c>
      <c r="C142" s="28"/>
      <c r="D142" s="29">
        <f>SUM(D132:D141)</f>
        <v>0</v>
      </c>
      <c r="E142" s="22"/>
      <c r="F142" s="29">
        <f>SUM(F132:F141)</f>
        <v>1</v>
      </c>
      <c r="G142" s="15"/>
      <c r="H142" s="29">
        <f>SUM(H132:H141)</f>
        <v>0</v>
      </c>
      <c r="I142" s="15"/>
      <c r="J142" s="29">
        <f>SUM(J132:J141)</f>
        <v>4</v>
      </c>
    </row>
    <row r="143" spans="1:10" ht="30" customHeight="1" thickTop="1" thickBot="1" x14ac:dyDescent="0.3"/>
    <row r="144" spans="1:10" ht="34.5" customHeight="1" thickTop="1" thickBot="1" x14ac:dyDescent="0.3">
      <c r="A144" s="88" t="s">
        <v>110</v>
      </c>
      <c r="B144" s="89"/>
      <c r="C144" s="88"/>
      <c r="D144" s="88"/>
      <c r="E144" s="88"/>
      <c r="F144" s="88"/>
      <c r="G144" s="88"/>
      <c r="H144" s="88"/>
      <c r="I144" s="88"/>
      <c r="J144" s="88"/>
    </row>
    <row r="145" spans="1:10" ht="40.5" customHeight="1" thickTop="1" thickBot="1" x14ac:dyDescent="0.3">
      <c r="A145" s="16" t="s">
        <v>0</v>
      </c>
      <c r="B145" s="18" t="s">
        <v>10</v>
      </c>
      <c r="C145" s="26" t="s">
        <v>11</v>
      </c>
      <c r="D145" s="18" t="s">
        <v>10</v>
      </c>
      <c r="E145" s="17" t="s">
        <v>21</v>
      </c>
      <c r="F145" s="18" t="s">
        <v>10</v>
      </c>
      <c r="G145" s="14" t="s">
        <v>32</v>
      </c>
      <c r="H145" s="18" t="s">
        <v>10</v>
      </c>
      <c r="I145" s="14" t="s">
        <v>33</v>
      </c>
      <c r="J145" s="18" t="s">
        <v>10</v>
      </c>
    </row>
    <row r="146" spans="1:10" ht="46.5" thickTop="1" thickBot="1" x14ac:dyDescent="0.3">
      <c r="A146" s="19" t="s">
        <v>1</v>
      </c>
      <c r="B146" s="23">
        <v>0</v>
      </c>
      <c r="C146" s="27" t="s">
        <v>12</v>
      </c>
      <c r="D146" s="24">
        <v>1</v>
      </c>
      <c r="E146" s="21" t="s">
        <v>22</v>
      </c>
      <c r="F146" s="24">
        <v>0</v>
      </c>
      <c r="G146" s="8" t="s">
        <v>34</v>
      </c>
      <c r="H146" s="24">
        <v>1</v>
      </c>
      <c r="I146" s="8" t="s">
        <v>44</v>
      </c>
      <c r="J146" s="24">
        <v>1</v>
      </c>
    </row>
    <row r="147" spans="1:10" ht="57.75" thickTop="1" thickBot="1" x14ac:dyDescent="0.3">
      <c r="A147" s="19" t="s">
        <v>2</v>
      </c>
      <c r="B147" s="24">
        <v>0</v>
      </c>
      <c r="C147" s="27" t="s">
        <v>13</v>
      </c>
      <c r="D147" s="24">
        <v>0</v>
      </c>
      <c r="E147" s="21" t="s">
        <v>23</v>
      </c>
      <c r="F147" s="24">
        <v>0</v>
      </c>
      <c r="G147" s="8" t="s">
        <v>35</v>
      </c>
      <c r="H147" s="24">
        <v>0</v>
      </c>
      <c r="I147" s="8" t="s">
        <v>45</v>
      </c>
      <c r="J147" s="24">
        <v>1</v>
      </c>
    </row>
    <row r="148" spans="1:10" ht="46.5" thickTop="1" thickBot="1" x14ac:dyDescent="0.3">
      <c r="A148" s="19" t="s">
        <v>71</v>
      </c>
      <c r="B148" s="24">
        <v>1</v>
      </c>
      <c r="C148" s="27" t="s">
        <v>14</v>
      </c>
      <c r="D148" s="24">
        <v>0</v>
      </c>
      <c r="E148" s="21" t="s">
        <v>24</v>
      </c>
      <c r="F148" s="24">
        <v>0</v>
      </c>
      <c r="G148" s="8" t="s">
        <v>36</v>
      </c>
      <c r="H148" s="24">
        <v>0</v>
      </c>
      <c r="I148" s="8" t="s">
        <v>46</v>
      </c>
      <c r="J148" s="24">
        <v>0</v>
      </c>
    </row>
    <row r="149" spans="1:10" ht="69" thickTop="1" thickBot="1" x14ac:dyDescent="0.3">
      <c r="A149" s="19" t="s">
        <v>3</v>
      </c>
      <c r="B149" s="24">
        <v>1</v>
      </c>
      <c r="C149" s="27" t="s">
        <v>15</v>
      </c>
      <c r="D149" s="24">
        <v>0</v>
      </c>
      <c r="E149" s="21" t="s">
        <v>25</v>
      </c>
      <c r="F149" s="24">
        <v>0</v>
      </c>
      <c r="G149" s="8" t="s">
        <v>37</v>
      </c>
      <c r="H149" s="24">
        <v>1</v>
      </c>
      <c r="I149" s="8" t="s">
        <v>47</v>
      </c>
      <c r="J149" s="24">
        <v>1</v>
      </c>
    </row>
    <row r="150" spans="1:10" ht="46.5" thickTop="1" thickBot="1" x14ac:dyDescent="0.3">
      <c r="A150" s="19" t="s">
        <v>4</v>
      </c>
      <c r="B150" s="24">
        <v>0</v>
      </c>
      <c r="C150" s="27" t="s">
        <v>69</v>
      </c>
      <c r="D150" s="24">
        <v>0</v>
      </c>
      <c r="E150" s="21" t="s">
        <v>26</v>
      </c>
      <c r="F150" s="24">
        <v>0</v>
      </c>
      <c r="G150" s="8" t="s">
        <v>38</v>
      </c>
      <c r="H150" s="24">
        <v>0</v>
      </c>
      <c r="I150" s="8" t="s">
        <v>48</v>
      </c>
      <c r="J150" s="24">
        <v>1</v>
      </c>
    </row>
    <row r="151" spans="1:10" ht="57.75" thickTop="1" thickBot="1" x14ac:dyDescent="0.3">
      <c r="A151" s="19" t="s">
        <v>5</v>
      </c>
      <c r="B151" s="24">
        <v>1</v>
      </c>
      <c r="C151" s="27" t="s">
        <v>16</v>
      </c>
      <c r="D151" s="24">
        <v>0</v>
      </c>
      <c r="E151" s="21" t="s">
        <v>27</v>
      </c>
      <c r="F151" s="24">
        <v>0</v>
      </c>
      <c r="G151" s="8" t="s">
        <v>39</v>
      </c>
      <c r="H151" s="24">
        <v>0</v>
      </c>
      <c r="I151" s="8" t="s">
        <v>49</v>
      </c>
      <c r="J151" s="24">
        <v>1</v>
      </c>
    </row>
    <row r="152" spans="1:10" ht="46.5" thickTop="1" thickBot="1" x14ac:dyDescent="0.3">
      <c r="A152" s="19" t="s">
        <v>6</v>
      </c>
      <c r="B152" s="24">
        <v>1</v>
      </c>
      <c r="C152" s="27" t="s">
        <v>17</v>
      </c>
      <c r="D152" s="24">
        <v>1</v>
      </c>
      <c r="E152" s="21" t="s">
        <v>28</v>
      </c>
      <c r="F152" s="24">
        <v>0</v>
      </c>
      <c r="G152" s="8" t="s">
        <v>40</v>
      </c>
      <c r="H152" s="24">
        <v>0</v>
      </c>
      <c r="I152" s="8" t="s">
        <v>70</v>
      </c>
      <c r="J152" s="24">
        <v>1</v>
      </c>
    </row>
    <row r="153" spans="1:10" ht="46.5" thickTop="1" thickBot="1" x14ac:dyDescent="0.3">
      <c r="A153" s="19" t="s">
        <v>7</v>
      </c>
      <c r="B153" s="24">
        <v>0</v>
      </c>
      <c r="C153" s="27" t="s">
        <v>18</v>
      </c>
      <c r="D153" s="24">
        <v>0</v>
      </c>
      <c r="E153" s="21" t="s">
        <v>29</v>
      </c>
      <c r="F153" s="24">
        <v>1</v>
      </c>
      <c r="G153" s="8" t="s">
        <v>41</v>
      </c>
      <c r="H153" s="24">
        <v>0</v>
      </c>
      <c r="I153" s="8" t="s">
        <v>50</v>
      </c>
      <c r="J153" s="24">
        <v>1</v>
      </c>
    </row>
    <row r="154" spans="1:10" ht="69" thickTop="1" thickBot="1" x14ac:dyDescent="0.3">
      <c r="A154" s="19" t="s">
        <v>8</v>
      </c>
      <c r="B154" s="24">
        <v>0</v>
      </c>
      <c r="C154" s="27" t="s">
        <v>19</v>
      </c>
      <c r="D154" s="24">
        <v>0</v>
      </c>
      <c r="E154" s="21" t="s">
        <v>30</v>
      </c>
      <c r="F154" s="24">
        <v>0</v>
      </c>
      <c r="G154" s="8" t="s">
        <v>42</v>
      </c>
      <c r="H154" s="24">
        <v>0</v>
      </c>
      <c r="I154" s="8" t="s">
        <v>51</v>
      </c>
      <c r="J154" s="24">
        <v>0</v>
      </c>
    </row>
    <row r="155" spans="1:10" ht="46.5" thickTop="1" thickBot="1" x14ac:dyDescent="0.3">
      <c r="A155" s="19" t="s">
        <v>9</v>
      </c>
      <c r="B155" s="24">
        <v>0</v>
      </c>
      <c r="C155" s="27" t="s">
        <v>20</v>
      </c>
      <c r="D155" s="24">
        <v>0</v>
      </c>
      <c r="E155" s="21" t="s">
        <v>31</v>
      </c>
      <c r="F155" s="24">
        <v>0</v>
      </c>
      <c r="G155" s="8" t="s">
        <v>43</v>
      </c>
      <c r="H155" s="24">
        <v>1</v>
      </c>
      <c r="I155" s="8" t="s">
        <v>52</v>
      </c>
      <c r="J155" s="24">
        <v>1</v>
      </c>
    </row>
    <row r="156" spans="1:10" ht="16.5" thickTop="1" thickBot="1" x14ac:dyDescent="0.3">
      <c r="A156" s="20"/>
      <c r="B156" s="25">
        <f>SUM(B146:B155)</f>
        <v>4</v>
      </c>
      <c r="C156" s="28"/>
      <c r="D156" s="29">
        <f>SUM(D146:D155)</f>
        <v>2</v>
      </c>
      <c r="E156" s="22"/>
      <c r="F156" s="29">
        <f>SUM(F146:F155)</f>
        <v>1</v>
      </c>
      <c r="G156" s="15"/>
      <c r="H156" s="29">
        <f>SUM(H146:H155)</f>
        <v>3</v>
      </c>
      <c r="I156" s="15"/>
      <c r="J156" s="29">
        <f>SUM(J146:J155)</f>
        <v>8</v>
      </c>
    </row>
    <row r="157" spans="1:10" ht="13.5" thickTop="1" thickBot="1" x14ac:dyDescent="0.3"/>
    <row r="158" spans="1:10" ht="34.5" customHeight="1" thickTop="1" thickBot="1" x14ac:dyDescent="0.3">
      <c r="A158" s="88" t="s">
        <v>116</v>
      </c>
      <c r="B158" s="89"/>
      <c r="C158" s="88"/>
      <c r="D158" s="88"/>
      <c r="E158" s="88"/>
      <c r="F158" s="88"/>
      <c r="G158" s="88"/>
      <c r="H158" s="88"/>
      <c r="I158" s="88"/>
      <c r="J158" s="88"/>
    </row>
    <row r="159" spans="1:10" ht="40.5" customHeight="1" thickTop="1" thickBot="1" x14ac:dyDescent="0.3">
      <c r="A159" s="16" t="s">
        <v>0</v>
      </c>
      <c r="B159" s="18" t="s">
        <v>10</v>
      </c>
      <c r="C159" s="26" t="s">
        <v>11</v>
      </c>
      <c r="D159" s="18" t="s">
        <v>10</v>
      </c>
      <c r="E159" s="17" t="s">
        <v>21</v>
      </c>
      <c r="F159" s="18" t="s">
        <v>10</v>
      </c>
      <c r="G159" s="14" t="s">
        <v>32</v>
      </c>
      <c r="H159" s="18" t="s">
        <v>10</v>
      </c>
      <c r="I159" s="14" t="s">
        <v>33</v>
      </c>
      <c r="J159" s="18" t="s">
        <v>10</v>
      </c>
    </row>
    <row r="160" spans="1:10" ht="46.5" thickTop="1" thickBot="1" x14ac:dyDescent="0.3">
      <c r="A160" s="19" t="s">
        <v>1</v>
      </c>
      <c r="B160" s="23">
        <v>0</v>
      </c>
      <c r="C160" s="27" t="s">
        <v>12</v>
      </c>
      <c r="D160" s="24">
        <v>1</v>
      </c>
      <c r="E160" s="21" t="s">
        <v>22</v>
      </c>
      <c r="F160" s="24">
        <v>1</v>
      </c>
      <c r="G160" s="8" t="s">
        <v>34</v>
      </c>
      <c r="H160" s="24">
        <v>0</v>
      </c>
      <c r="I160" s="8" t="s">
        <v>44</v>
      </c>
      <c r="J160" s="24">
        <v>1</v>
      </c>
    </row>
    <row r="161" spans="1:10" ht="57.75" thickTop="1" thickBot="1" x14ac:dyDescent="0.3">
      <c r="A161" s="19" t="s">
        <v>2</v>
      </c>
      <c r="B161" s="24">
        <v>1</v>
      </c>
      <c r="C161" s="27" t="s">
        <v>13</v>
      </c>
      <c r="D161" s="24">
        <v>1</v>
      </c>
      <c r="E161" s="21" t="s">
        <v>23</v>
      </c>
      <c r="F161" s="24">
        <v>0</v>
      </c>
      <c r="G161" s="8" t="s">
        <v>35</v>
      </c>
      <c r="H161" s="24">
        <v>1</v>
      </c>
      <c r="I161" s="8" t="s">
        <v>45</v>
      </c>
      <c r="J161" s="24">
        <v>1</v>
      </c>
    </row>
    <row r="162" spans="1:10" ht="46.5" thickTop="1" thickBot="1" x14ac:dyDescent="0.3">
      <c r="A162" s="19" t="s">
        <v>71</v>
      </c>
      <c r="B162" s="24">
        <v>1</v>
      </c>
      <c r="C162" s="27" t="s">
        <v>14</v>
      </c>
      <c r="D162" s="24">
        <v>0</v>
      </c>
      <c r="E162" s="21" t="s">
        <v>24</v>
      </c>
      <c r="F162" s="24">
        <v>1</v>
      </c>
      <c r="G162" s="8" t="s">
        <v>36</v>
      </c>
      <c r="H162" s="24">
        <v>0</v>
      </c>
      <c r="I162" s="8" t="s">
        <v>46</v>
      </c>
      <c r="J162" s="24">
        <v>0</v>
      </c>
    </row>
    <row r="163" spans="1:10" ht="69" thickTop="1" thickBot="1" x14ac:dyDescent="0.3">
      <c r="A163" s="19" t="s">
        <v>3</v>
      </c>
      <c r="B163" s="24">
        <v>1</v>
      </c>
      <c r="C163" s="27" t="s">
        <v>15</v>
      </c>
      <c r="D163" s="24">
        <v>0</v>
      </c>
      <c r="E163" s="21" t="s">
        <v>25</v>
      </c>
      <c r="F163" s="24">
        <v>0</v>
      </c>
      <c r="G163" s="8" t="s">
        <v>37</v>
      </c>
      <c r="H163" s="24">
        <v>1</v>
      </c>
      <c r="I163" s="8" t="s">
        <v>47</v>
      </c>
      <c r="J163" s="24">
        <v>1</v>
      </c>
    </row>
    <row r="164" spans="1:10" ht="46.5" thickTop="1" thickBot="1" x14ac:dyDescent="0.3">
      <c r="A164" s="19" t="s">
        <v>4</v>
      </c>
      <c r="B164" s="24">
        <v>1</v>
      </c>
      <c r="C164" s="27" t="s">
        <v>69</v>
      </c>
      <c r="D164" s="24">
        <v>1</v>
      </c>
      <c r="E164" s="21" t="s">
        <v>26</v>
      </c>
      <c r="F164" s="24">
        <v>0</v>
      </c>
      <c r="G164" s="8" t="s">
        <v>38</v>
      </c>
      <c r="H164" s="24">
        <v>1</v>
      </c>
      <c r="I164" s="8" t="s">
        <v>48</v>
      </c>
      <c r="J164" s="24">
        <v>1</v>
      </c>
    </row>
    <row r="165" spans="1:10" ht="57.75" thickTop="1" thickBot="1" x14ac:dyDescent="0.3">
      <c r="A165" s="19" t="s">
        <v>5</v>
      </c>
      <c r="B165" s="24">
        <v>1</v>
      </c>
      <c r="C165" s="27" t="s">
        <v>16</v>
      </c>
      <c r="D165" s="24">
        <v>0</v>
      </c>
      <c r="E165" s="21" t="s">
        <v>27</v>
      </c>
      <c r="F165" s="24">
        <v>0</v>
      </c>
      <c r="G165" s="8" t="s">
        <v>39</v>
      </c>
      <c r="H165" s="24">
        <v>0</v>
      </c>
      <c r="I165" s="8" t="s">
        <v>49</v>
      </c>
      <c r="J165" s="24">
        <v>0</v>
      </c>
    </row>
    <row r="166" spans="1:10" ht="46.5" thickTop="1" thickBot="1" x14ac:dyDescent="0.3">
      <c r="A166" s="19" t="s">
        <v>6</v>
      </c>
      <c r="B166" s="24">
        <v>1</v>
      </c>
      <c r="C166" s="27" t="s">
        <v>17</v>
      </c>
      <c r="D166" s="24">
        <v>0</v>
      </c>
      <c r="E166" s="21" t="s">
        <v>28</v>
      </c>
      <c r="F166" s="24">
        <v>1</v>
      </c>
      <c r="G166" s="8" t="s">
        <v>40</v>
      </c>
      <c r="H166" s="24">
        <v>1</v>
      </c>
      <c r="I166" s="8" t="s">
        <v>70</v>
      </c>
      <c r="J166" s="24">
        <v>0</v>
      </c>
    </row>
    <row r="167" spans="1:10" ht="46.5" thickTop="1" thickBot="1" x14ac:dyDescent="0.3">
      <c r="A167" s="19" t="s">
        <v>7</v>
      </c>
      <c r="B167" s="24">
        <v>0</v>
      </c>
      <c r="C167" s="27" t="s">
        <v>18</v>
      </c>
      <c r="D167" s="24">
        <v>0</v>
      </c>
      <c r="E167" s="21" t="s">
        <v>29</v>
      </c>
      <c r="F167" s="24">
        <v>1</v>
      </c>
      <c r="G167" s="8" t="s">
        <v>41</v>
      </c>
      <c r="H167" s="24">
        <v>0</v>
      </c>
      <c r="I167" s="8" t="s">
        <v>50</v>
      </c>
      <c r="J167" s="24">
        <v>0</v>
      </c>
    </row>
    <row r="168" spans="1:10" ht="69" thickTop="1" thickBot="1" x14ac:dyDescent="0.3">
      <c r="A168" s="19" t="s">
        <v>8</v>
      </c>
      <c r="B168" s="24">
        <v>0</v>
      </c>
      <c r="C168" s="27" t="s">
        <v>19</v>
      </c>
      <c r="D168" s="24">
        <v>0</v>
      </c>
      <c r="E168" s="21" t="s">
        <v>30</v>
      </c>
      <c r="F168" s="24">
        <v>0</v>
      </c>
      <c r="G168" s="8" t="s">
        <v>42</v>
      </c>
      <c r="H168" s="24">
        <v>0</v>
      </c>
      <c r="I168" s="8" t="s">
        <v>51</v>
      </c>
      <c r="J168" s="24">
        <v>0</v>
      </c>
    </row>
    <row r="169" spans="1:10" ht="46.5" thickTop="1" thickBot="1" x14ac:dyDescent="0.3">
      <c r="A169" s="19" t="s">
        <v>9</v>
      </c>
      <c r="B169" s="24">
        <v>1</v>
      </c>
      <c r="C169" s="27" t="s">
        <v>20</v>
      </c>
      <c r="D169" s="24">
        <v>0</v>
      </c>
      <c r="E169" s="21" t="s">
        <v>31</v>
      </c>
      <c r="F169" s="24">
        <v>0</v>
      </c>
      <c r="G169" s="8" t="s">
        <v>43</v>
      </c>
      <c r="H169" s="24">
        <v>0</v>
      </c>
      <c r="I169" s="8" t="s">
        <v>52</v>
      </c>
      <c r="J169" s="24">
        <v>1</v>
      </c>
    </row>
    <row r="170" spans="1:10" ht="16.5" thickTop="1" thickBot="1" x14ac:dyDescent="0.3">
      <c r="A170" s="20"/>
      <c r="B170" s="25">
        <f>SUM(B160:B169)</f>
        <v>7</v>
      </c>
      <c r="C170" s="28"/>
      <c r="D170" s="29">
        <f>SUM(D160:D169)</f>
        <v>3</v>
      </c>
      <c r="E170" s="22"/>
      <c r="F170" s="29">
        <f>SUM(F160:F169)</f>
        <v>4</v>
      </c>
      <c r="G170" s="15"/>
      <c r="H170" s="29">
        <f>SUM(H160:H169)</f>
        <v>4</v>
      </c>
      <c r="I170" s="15"/>
      <c r="J170" s="29">
        <f>SUM(J160:J169)</f>
        <v>5</v>
      </c>
    </row>
    <row r="171" spans="1:10" ht="13.5" thickTop="1" thickBot="1" x14ac:dyDescent="0.3"/>
    <row r="172" spans="1:10" ht="34.5" customHeight="1" thickTop="1" thickBot="1" x14ac:dyDescent="0.3">
      <c r="A172" s="88" t="s">
        <v>117</v>
      </c>
      <c r="B172" s="89"/>
      <c r="C172" s="88"/>
      <c r="D172" s="88"/>
      <c r="E172" s="88"/>
      <c r="F172" s="88"/>
      <c r="G172" s="88"/>
      <c r="H172" s="88"/>
      <c r="I172" s="88"/>
      <c r="J172" s="88"/>
    </row>
    <row r="173" spans="1:10" ht="40.5" customHeight="1" thickTop="1" thickBot="1" x14ac:dyDescent="0.3">
      <c r="A173" s="16" t="s">
        <v>0</v>
      </c>
      <c r="B173" s="18" t="s">
        <v>10</v>
      </c>
      <c r="C173" s="26" t="s">
        <v>11</v>
      </c>
      <c r="D173" s="18" t="s">
        <v>10</v>
      </c>
      <c r="E173" s="17" t="s">
        <v>21</v>
      </c>
      <c r="F173" s="18" t="s">
        <v>10</v>
      </c>
      <c r="G173" s="14" t="s">
        <v>32</v>
      </c>
      <c r="H173" s="18" t="s">
        <v>10</v>
      </c>
      <c r="I173" s="14" t="s">
        <v>33</v>
      </c>
      <c r="J173" s="18" t="s">
        <v>10</v>
      </c>
    </row>
    <row r="174" spans="1:10" ht="46.5" thickTop="1" thickBot="1" x14ac:dyDescent="0.3">
      <c r="A174" s="19" t="s">
        <v>1</v>
      </c>
      <c r="B174" s="23">
        <v>1</v>
      </c>
      <c r="C174" s="27" t="s">
        <v>12</v>
      </c>
      <c r="D174" s="24">
        <v>1</v>
      </c>
      <c r="E174" s="21" t="s">
        <v>22</v>
      </c>
      <c r="F174" s="24">
        <v>0</v>
      </c>
      <c r="G174" s="8" t="s">
        <v>34</v>
      </c>
      <c r="H174" s="24">
        <v>1</v>
      </c>
      <c r="I174" s="8" t="s">
        <v>44</v>
      </c>
      <c r="J174" s="24">
        <v>1</v>
      </c>
    </row>
    <row r="175" spans="1:10" ht="57.75" thickTop="1" thickBot="1" x14ac:dyDescent="0.3">
      <c r="A175" s="19" t="s">
        <v>2</v>
      </c>
      <c r="B175" s="24">
        <v>1</v>
      </c>
      <c r="C175" s="27" t="s">
        <v>13</v>
      </c>
      <c r="D175" s="24">
        <v>0</v>
      </c>
      <c r="E175" s="21" t="s">
        <v>23</v>
      </c>
      <c r="F175" s="24">
        <v>0</v>
      </c>
      <c r="G175" s="8" t="s">
        <v>35</v>
      </c>
      <c r="H175" s="24">
        <v>0</v>
      </c>
      <c r="I175" s="8" t="s">
        <v>45</v>
      </c>
      <c r="J175" s="24">
        <v>1</v>
      </c>
    </row>
    <row r="176" spans="1:10" ht="46.5" thickTop="1" thickBot="1" x14ac:dyDescent="0.3">
      <c r="A176" s="19" t="s">
        <v>71</v>
      </c>
      <c r="B176" s="24">
        <v>1</v>
      </c>
      <c r="C176" s="27" t="s">
        <v>14</v>
      </c>
      <c r="D176" s="24">
        <v>0</v>
      </c>
      <c r="E176" s="21" t="s">
        <v>24</v>
      </c>
      <c r="F176" s="24">
        <v>0</v>
      </c>
      <c r="G176" s="8" t="s">
        <v>36</v>
      </c>
      <c r="H176" s="24">
        <v>0</v>
      </c>
      <c r="I176" s="8" t="s">
        <v>46</v>
      </c>
      <c r="J176" s="24">
        <v>1</v>
      </c>
    </row>
    <row r="177" spans="1:10" ht="69" thickTop="1" thickBot="1" x14ac:dyDescent="0.3">
      <c r="A177" s="19" t="s">
        <v>3</v>
      </c>
      <c r="B177" s="24">
        <v>1</v>
      </c>
      <c r="C177" s="27" t="s">
        <v>15</v>
      </c>
      <c r="D177" s="24">
        <v>0</v>
      </c>
      <c r="E177" s="21" t="s">
        <v>25</v>
      </c>
      <c r="F177" s="24">
        <v>0</v>
      </c>
      <c r="G177" s="8" t="s">
        <v>37</v>
      </c>
      <c r="H177" s="24">
        <v>0</v>
      </c>
      <c r="I177" s="8" t="s">
        <v>47</v>
      </c>
      <c r="J177" s="24">
        <v>1</v>
      </c>
    </row>
    <row r="178" spans="1:10" ht="46.5" thickTop="1" thickBot="1" x14ac:dyDescent="0.3">
      <c r="A178" s="19" t="s">
        <v>4</v>
      </c>
      <c r="B178" s="24">
        <v>0</v>
      </c>
      <c r="C178" s="27" t="s">
        <v>69</v>
      </c>
      <c r="D178" s="24">
        <v>1</v>
      </c>
      <c r="E178" s="21" t="s">
        <v>26</v>
      </c>
      <c r="F178" s="24">
        <v>0</v>
      </c>
      <c r="G178" s="8" t="s">
        <v>38</v>
      </c>
      <c r="H178" s="24">
        <v>0</v>
      </c>
      <c r="I178" s="8" t="s">
        <v>48</v>
      </c>
      <c r="J178" s="24">
        <v>1</v>
      </c>
    </row>
    <row r="179" spans="1:10" ht="57.75" thickTop="1" thickBot="1" x14ac:dyDescent="0.3">
      <c r="A179" s="19" t="s">
        <v>5</v>
      </c>
      <c r="B179" s="24">
        <v>0</v>
      </c>
      <c r="C179" s="27" t="s">
        <v>16</v>
      </c>
      <c r="D179" s="24">
        <v>0</v>
      </c>
      <c r="E179" s="21" t="s">
        <v>27</v>
      </c>
      <c r="F179" s="24">
        <v>0</v>
      </c>
      <c r="G179" s="8" t="s">
        <v>39</v>
      </c>
      <c r="H179" s="24">
        <v>0</v>
      </c>
      <c r="I179" s="8" t="s">
        <v>49</v>
      </c>
      <c r="J179" s="24">
        <v>1</v>
      </c>
    </row>
    <row r="180" spans="1:10" ht="46.5" thickTop="1" thickBot="1" x14ac:dyDescent="0.3">
      <c r="A180" s="19" t="s">
        <v>6</v>
      </c>
      <c r="B180" s="24">
        <v>1</v>
      </c>
      <c r="C180" s="27" t="s">
        <v>17</v>
      </c>
      <c r="D180" s="24">
        <v>0</v>
      </c>
      <c r="E180" s="21" t="s">
        <v>28</v>
      </c>
      <c r="F180" s="24">
        <v>0</v>
      </c>
      <c r="G180" s="8" t="s">
        <v>40</v>
      </c>
      <c r="H180" s="24">
        <v>0</v>
      </c>
      <c r="I180" s="8" t="s">
        <v>70</v>
      </c>
      <c r="J180" s="24">
        <v>1</v>
      </c>
    </row>
    <row r="181" spans="1:10" ht="46.5" thickTop="1" thickBot="1" x14ac:dyDescent="0.3">
      <c r="A181" s="19" t="s">
        <v>7</v>
      </c>
      <c r="B181" s="24">
        <v>0</v>
      </c>
      <c r="C181" s="27" t="s">
        <v>18</v>
      </c>
      <c r="D181" s="24">
        <v>0</v>
      </c>
      <c r="E181" s="21" t="s">
        <v>29</v>
      </c>
      <c r="F181" s="24">
        <v>1</v>
      </c>
      <c r="G181" s="8" t="s">
        <v>41</v>
      </c>
      <c r="H181" s="24">
        <v>0</v>
      </c>
      <c r="I181" s="8" t="s">
        <v>50</v>
      </c>
      <c r="J181" s="24">
        <v>1</v>
      </c>
    </row>
    <row r="182" spans="1:10" ht="69" thickTop="1" thickBot="1" x14ac:dyDescent="0.3">
      <c r="A182" s="19" t="s">
        <v>8</v>
      </c>
      <c r="B182" s="24">
        <v>0</v>
      </c>
      <c r="C182" s="27" t="s">
        <v>19</v>
      </c>
      <c r="D182" s="24">
        <v>0</v>
      </c>
      <c r="E182" s="21" t="s">
        <v>30</v>
      </c>
      <c r="F182" s="24">
        <v>0</v>
      </c>
      <c r="G182" s="8" t="s">
        <v>42</v>
      </c>
      <c r="H182" s="24">
        <v>1</v>
      </c>
      <c r="I182" s="8" t="s">
        <v>51</v>
      </c>
      <c r="J182" s="24">
        <v>1</v>
      </c>
    </row>
    <row r="183" spans="1:10" ht="46.5" thickTop="1" thickBot="1" x14ac:dyDescent="0.3">
      <c r="A183" s="19" t="s">
        <v>9</v>
      </c>
      <c r="B183" s="24">
        <v>0</v>
      </c>
      <c r="C183" s="27" t="s">
        <v>20</v>
      </c>
      <c r="D183" s="24">
        <v>0</v>
      </c>
      <c r="E183" s="21" t="s">
        <v>31</v>
      </c>
      <c r="F183" s="24">
        <v>1</v>
      </c>
      <c r="G183" s="8" t="s">
        <v>43</v>
      </c>
      <c r="H183" s="24">
        <v>0</v>
      </c>
      <c r="I183" s="8" t="s">
        <v>52</v>
      </c>
      <c r="J183" s="24">
        <v>1</v>
      </c>
    </row>
    <row r="184" spans="1:10" ht="16.5" thickTop="1" thickBot="1" x14ac:dyDescent="0.3">
      <c r="A184" s="20"/>
      <c r="B184" s="25">
        <f>SUM(B174:B183)</f>
        <v>5</v>
      </c>
      <c r="C184" s="28"/>
      <c r="D184" s="29">
        <f>SUM(D174:D183)</f>
        <v>2</v>
      </c>
      <c r="E184" s="22"/>
      <c r="F184" s="29">
        <f>SUM(F174:F183)</f>
        <v>2</v>
      </c>
      <c r="G184" s="15"/>
      <c r="H184" s="29">
        <f>SUM(H174:H183)</f>
        <v>2</v>
      </c>
      <c r="I184" s="15"/>
      <c r="J184" s="29">
        <f>SUM(J174:J183)</f>
        <v>10</v>
      </c>
    </row>
    <row r="185" spans="1:10" ht="12.75" thickTop="1" x14ac:dyDescent="0.25"/>
    <row r="186" spans="1:10" ht="12.75" thickBot="1" x14ac:dyDescent="0.3"/>
    <row r="187" spans="1:10" ht="34.5" customHeight="1" thickTop="1" thickBot="1" x14ac:dyDescent="0.3">
      <c r="A187" s="88" t="s">
        <v>129</v>
      </c>
      <c r="B187" s="89"/>
      <c r="C187" s="88"/>
      <c r="D187" s="88"/>
      <c r="E187" s="88"/>
      <c r="F187" s="88"/>
      <c r="G187" s="88"/>
      <c r="H187" s="88"/>
      <c r="I187" s="88"/>
      <c r="J187" s="88"/>
    </row>
    <row r="188" spans="1:10" ht="40.5" customHeight="1" thickTop="1" thickBot="1" x14ac:dyDescent="0.3">
      <c r="A188" s="16" t="s">
        <v>0</v>
      </c>
      <c r="B188" s="18" t="s">
        <v>10</v>
      </c>
      <c r="C188" s="26" t="s">
        <v>11</v>
      </c>
      <c r="D188" s="18" t="s">
        <v>10</v>
      </c>
      <c r="E188" s="17" t="s">
        <v>21</v>
      </c>
      <c r="F188" s="18" t="s">
        <v>10</v>
      </c>
      <c r="G188" s="14" t="s">
        <v>32</v>
      </c>
      <c r="H188" s="18" t="s">
        <v>10</v>
      </c>
      <c r="I188" s="14" t="s">
        <v>33</v>
      </c>
      <c r="J188" s="18" t="s">
        <v>10</v>
      </c>
    </row>
    <row r="189" spans="1:10" ht="46.5" thickTop="1" thickBot="1" x14ac:dyDescent="0.3">
      <c r="A189" s="19" t="s">
        <v>1</v>
      </c>
      <c r="B189" s="23">
        <v>1</v>
      </c>
      <c r="C189" s="27" t="s">
        <v>12</v>
      </c>
      <c r="D189" s="24">
        <v>1</v>
      </c>
      <c r="E189" s="21" t="s">
        <v>22</v>
      </c>
      <c r="F189" s="24">
        <v>1</v>
      </c>
      <c r="G189" s="8" t="s">
        <v>34</v>
      </c>
      <c r="H189" s="24">
        <v>1</v>
      </c>
      <c r="I189" s="8" t="s">
        <v>44</v>
      </c>
      <c r="J189" s="24">
        <v>1</v>
      </c>
    </row>
    <row r="190" spans="1:10" ht="57.75" thickTop="1" thickBot="1" x14ac:dyDescent="0.3">
      <c r="A190" s="19" t="s">
        <v>2</v>
      </c>
      <c r="B190" s="24">
        <v>1</v>
      </c>
      <c r="C190" s="27" t="s">
        <v>13</v>
      </c>
      <c r="D190" s="24">
        <v>1</v>
      </c>
      <c r="E190" s="21" t="s">
        <v>23</v>
      </c>
      <c r="F190" s="24">
        <v>1</v>
      </c>
      <c r="G190" s="8" t="s">
        <v>35</v>
      </c>
      <c r="H190" s="24">
        <v>1</v>
      </c>
      <c r="I190" s="8" t="s">
        <v>45</v>
      </c>
      <c r="J190" s="24">
        <v>1</v>
      </c>
    </row>
    <row r="191" spans="1:10" ht="46.5" thickTop="1" thickBot="1" x14ac:dyDescent="0.3">
      <c r="A191" s="19" t="s">
        <v>71</v>
      </c>
      <c r="B191" s="24">
        <v>1</v>
      </c>
      <c r="C191" s="27" t="s">
        <v>14</v>
      </c>
      <c r="D191" s="24">
        <v>0</v>
      </c>
      <c r="E191" s="21" t="s">
        <v>24</v>
      </c>
      <c r="F191" s="24">
        <v>0</v>
      </c>
      <c r="G191" s="8" t="s">
        <v>36</v>
      </c>
      <c r="H191" s="24">
        <v>1</v>
      </c>
      <c r="I191" s="8" t="s">
        <v>46</v>
      </c>
      <c r="J191" s="24">
        <v>1</v>
      </c>
    </row>
    <row r="192" spans="1:10" ht="69" thickTop="1" thickBot="1" x14ac:dyDescent="0.3">
      <c r="A192" s="19" t="s">
        <v>3</v>
      </c>
      <c r="B192" s="24">
        <v>1</v>
      </c>
      <c r="C192" s="27" t="s">
        <v>15</v>
      </c>
      <c r="D192" s="24">
        <v>0</v>
      </c>
      <c r="E192" s="21" t="s">
        <v>25</v>
      </c>
      <c r="F192" s="24">
        <v>1</v>
      </c>
      <c r="G192" s="8" t="s">
        <v>37</v>
      </c>
      <c r="H192" s="24">
        <v>1</v>
      </c>
      <c r="I192" s="8" t="s">
        <v>47</v>
      </c>
      <c r="J192" s="24">
        <v>1</v>
      </c>
    </row>
    <row r="193" spans="1:10" ht="46.5" thickTop="1" thickBot="1" x14ac:dyDescent="0.3">
      <c r="A193" s="19" t="s">
        <v>4</v>
      </c>
      <c r="B193" s="24">
        <v>1</v>
      </c>
      <c r="C193" s="27" t="s">
        <v>69</v>
      </c>
      <c r="D193" s="24">
        <v>0</v>
      </c>
      <c r="E193" s="21" t="s">
        <v>26</v>
      </c>
      <c r="F193" s="24">
        <v>0</v>
      </c>
      <c r="G193" s="8" t="s">
        <v>38</v>
      </c>
      <c r="H193" s="24">
        <v>1</v>
      </c>
      <c r="I193" s="8" t="s">
        <v>48</v>
      </c>
      <c r="J193" s="24">
        <v>0</v>
      </c>
    </row>
    <row r="194" spans="1:10" ht="57.75" thickTop="1" thickBot="1" x14ac:dyDescent="0.3">
      <c r="A194" s="19" t="s">
        <v>5</v>
      </c>
      <c r="B194" s="24">
        <v>1</v>
      </c>
      <c r="C194" s="27" t="s">
        <v>16</v>
      </c>
      <c r="D194" s="24">
        <v>1</v>
      </c>
      <c r="E194" s="21" t="s">
        <v>27</v>
      </c>
      <c r="F194" s="24">
        <v>1</v>
      </c>
      <c r="G194" s="8" t="s">
        <v>39</v>
      </c>
      <c r="H194" s="24">
        <v>1</v>
      </c>
      <c r="I194" s="8" t="s">
        <v>49</v>
      </c>
      <c r="J194" s="24">
        <v>0</v>
      </c>
    </row>
    <row r="195" spans="1:10" ht="46.5" thickTop="1" thickBot="1" x14ac:dyDescent="0.3">
      <c r="A195" s="19" t="s">
        <v>6</v>
      </c>
      <c r="B195" s="24">
        <v>1</v>
      </c>
      <c r="C195" s="27" t="s">
        <v>17</v>
      </c>
      <c r="D195" s="24">
        <v>1</v>
      </c>
      <c r="E195" s="21" t="s">
        <v>28</v>
      </c>
      <c r="F195" s="24">
        <v>0</v>
      </c>
      <c r="G195" s="8" t="s">
        <v>40</v>
      </c>
      <c r="H195" s="24">
        <v>1</v>
      </c>
      <c r="I195" s="8" t="s">
        <v>70</v>
      </c>
      <c r="J195" s="24">
        <v>0</v>
      </c>
    </row>
    <row r="196" spans="1:10" ht="46.5" thickTop="1" thickBot="1" x14ac:dyDescent="0.3">
      <c r="A196" s="19" t="s">
        <v>7</v>
      </c>
      <c r="B196" s="24">
        <v>1</v>
      </c>
      <c r="C196" s="27" t="s">
        <v>18</v>
      </c>
      <c r="D196" s="24">
        <v>1</v>
      </c>
      <c r="E196" s="21" t="s">
        <v>29</v>
      </c>
      <c r="F196" s="24">
        <v>1</v>
      </c>
      <c r="G196" s="8" t="s">
        <v>41</v>
      </c>
      <c r="H196" s="24">
        <v>1</v>
      </c>
      <c r="I196" s="8" t="s">
        <v>50</v>
      </c>
      <c r="J196" s="24">
        <v>0</v>
      </c>
    </row>
    <row r="197" spans="1:10" ht="69" thickTop="1" thickBot="1" x14ac:dyDescent="0.3">
      <c r="A197" s="19" t="s">
        <v>8</v>
      </c>
      <c r="B197" s="24">
        <v>0</v>
      </c>
      <c r="C197" s="27" t="s">
        <v>19</v>
      </c>
      <c r="D197" s="24">
        <v>0</v>
      </c>
      <c r="E197" s="21" t="s">
        <v>30</v>
      </c>
      <c r="F197" s="24">
        <v>1</v>
      </c>
      <c r="G197" s="8" t="s">
        <v>42</v>
      </c>
      <c r="H197" s="24">
        <v>1</v>
      </c>
      <c r="I197" s="8" t="s">
        <v>51</v>
      </c>
      <c r="J197" s="24">
        <v>0</v>
      </c>
    </row>
    <row r="198" spans="1:10" ht="46.5" thickTop="1" thickBot="1" x14ac:dyDescent="0.3">
      <c r="A198" s="19" t="s">
        <v>9</v>
      </c>
      <c r="B198" s="24">
        <v>1</v>
      </c>
      <c r="C198" s="27" t="s">
        <v>20</v>
      </c>
      <c r="D198" s="24">
        <v>1</v>
      </c>
      <c r="E198" s="21" t="s">
        <v>31</v>
      </c>
      <c r="F198" s="24">
        <v>1</v>
      </c>
      <c r="G198" s="8" t="s">
        <v>43</v>
      </c>
      <c r="H198" s="24">
        <v>1</v>
      </c>
      <c r="I198" s="8" t="s">
        <v>52</v>
      </c>
      <c r="J198" s="24">
        <v>1</v>
      </c>
    </row>
    <row r="199" spans="1:10" ht="16.5" thickTop="1" thickBot="1" x14ac:dyDescent="0.3">
      <c r="A199" s="20"/>
      <c r="B199" s="25">
        <f>SUM(B189:B198)</f>
        <v>9</v>
      </c>
      <c r="C199" s="28"/>
      <c r="D199" s="29">
        <f>SUM(D189:D198)</f>
        <v>6</v>
      </c>
      <c r="E199" s="22"/>
      <c r="F199" s="29">
        <f>SUM(F189:F198)</f>
        <v>7</v>
      </c>
      <c r="G199" s="15"/>
      <c r="H199" s="29">
        <f>SUM(H189:H198)</f>
        <v>10</v>
      </c>
      <c r="I199" s="15"/>
      <c r="J199" s="29">
        <f>SUM(J189:J198)</f>
        <v>5</v>
      </c>
    </row>
    <row r="200" spans="1:10" ht="13.5" thickTop="1" thickBot="1" x14ac:dyDescent="0.3"/>
    <row r="201" spans="1:10" ht="34.5" customHeight="1" thickTop="1" thickBot="1" x14ac:dyDescent="0.3">
      <c r="A201" s="88" t="s">
        <v>130</v>
      </c>
      <c r="B201" s="89"/>
      <c r="C201" s="88"/>
      <c r="D201" s="88"/>
      <c r="E201" s="88"/>
      <c r="F201" s="88"/>
      <c r="G201" s="88"/>
      <c r="H201" s="88"/>
      <c r="I201" s="88"/>
      <c r="J201" s="88"/>
    </row>
    <row r="202" spans="1:10" ht="40.5" customHeight="1" thickTop="1" thickBot="1" x14ac:dyDescent="0.3">
      <c r="A202" s="16" t="s">
        <v>0</v>
      </c>
      <c r="B202" s="18" t="s">
        <v>10</v>
      </c>
      <c r="C202" s="26" t="s">
        <v>11</v>
      </c>
      <c r="D202" s="18" t="s">
        <v>10</v>
      </c>
      <c r="E202" s="17" t="s">
        <v>21</v>
      </c>
      <c r="F202" s="18" t="s">
        <v>10</v>
      </c>
      <c r="G202" s="14" t="s">
        <v>32</v>
      </c>
      <c r="H202" s="18" t="s">
        <v>10</v>
      </c>
      <c r="I202" s="14" t="s">
        <v>33</v>
      </c>
      <c r="J202" s="18" t="s">
        <v>10</v>
      </c>
    </row>
    <row r="203" spans="1:10" ht="46.5" thickTop="1" thickBot="1" x14ac:dyDescent="0.3">
      <c r="A203" s="19" t="s">
        <v>1</v>
      </c>
      <c r="B203" s="23">
        <v>1</v>
      </c>
      <c r="C203" s="27" t="s">
        <v>12</v>
      </c>
      <c r="D203" s="24">
        <v>0</v>
      </c>
      <c r="E203" s="21" t="s">
        <v>22</v>
      </c>
      <c r="F203" s="24">
        <v>0</v>
      </c>
      <c r="G203" s="8" t="s">
        <v>34</v>
      </c>
      <c r="H203" s="24">
        <v>0</v>
      </c>
      <c r="I203" s="8" t="s">
        <v>44</v>
      </c>
      <c r="J203" s="24">
        <v>1</v>
      </c>
    </row>
    <row r="204" spans="1:10" ht="57.75" thickTop="1" thickBot="1" x14ac:dyDescent="0.3">
      <c r="A204" s="19" t="s">
        <v>2</v>
      </c>
      <c r="B204" s="24">
        <v>0</v>
      </c>
      <c r="C204" s="27" t="s">
        <v>13</v>
      </c>
      <c r="D204" s="24">
        <v>0</v>
      </c>
      <c r="E204" s="21" t="s">
        <v>23</v>
      </c>
      <c r="F204" s="24">
        <v>0</v>
      </c>
      <c r="G204" s="8" t="s">
        <v>35</v>
      </c>
      <c r="H204" s="24">
        <v>0</v>
      </c>
      <c r="I204" s="8" t="s">
        <v>45</v>
      </c>
      <c r="J204" s="24">
        <v>1</v>
      </c>
    </row>
    <row r="205" spans="1:10" ht="46.5" thickTop="1" thickBot="1" x14ac:dyDescent="0.3">
      <c r="A205" s="19" t="s">
        <v>71</v>
      </c>
      <c r="B205" s="24">
        <v>1</v>
      </c>
      <c r="C205" s="27" t="s">
        <v>14</v>
      </c>
      <c r="D205" s="24">
        <v>0</v>
      </c>
      <c r="E205" s="21" t="s">
        <v>24</v>
      </c>
      <c r="F205" s="24">
        <v>0</v>
      </c>
      <c r="G205" s="8" t="s">
        <v>36</v>
      </c>
      <c r="H205" s="24">
        <v>0</v>
      </c>
      <c r="I205" s="8" t="s">
        <v>46</v>
      </c>
      <c r="J205" s="24">
        <v>1</v>
      </c>
    </row>
    <row r="206" spans="1:10" ht="69" thickTop="1" thickBot="1" x14ac:dyDescent="0.3">
      <c r="A206" s="19" t="s">
        <v>3</v>
      </c>
      <c r="B206" s="24">
        <v>1</v>
      </c>
      <c r="C206" s="27" t="s">
        <v>15</v>
      </c>
      <c r="D206" s="24">
        <v>1</v>
      </c>
      <c r="E206" s="21" t="s">
        <v>25</v>
      </c>
      <c r="F206" s="24">
        <v>0</v>
      </c>
      <c r="G206" s="8" t="s">
        <v>37</v>
      </c>
      <c r="H206" s="24">
        <v>0</v>
      </c>
      <c r="I206" s="8" t="s">
        <v>47</v>
      </c>
      <c r="J206" s="24">
        <v>1</v>
      </c>
    </row>
    <row r="207" spans="1:10" ht="46.5" thickTop="1" thickBot="1" x14ac:dyDescent="0.3">
      <c r="A207" s="19" t="s">
        <v>4</v>
      </c>
      <c r="B207" s="24">
        <v>1</v>
      </c>
      <c r="C207" s="27" t="s">
        <v>69</v>
      </c>
      <c r="D207" s="24">
        <v>0</v>
      </c>
      <c r="E207" s="21" t="s">
        <v>26</v>
      </c>
      <c r="F207" s="24">
        <v>0</v>
      </c>
      <c r="G207" s="8" t="s">
        <v>38</v>
      </c>
      <c r="H207" s="24">
        <v>0</v>
      </c>
      <c r="I207" s="8" t="s">
        <v>48</v>
      </c>
      <c r="J207" s="24">
        <v>1</v>
      </c>
    </row>
    <row r="208" spans="1:10" ht="57.75" thickTop="1" thickBot="1" x14ac:dyDescent="0.3">
      <c r="A208" s="19" t="s">
        <v>5</v>
      </c>
      <c r="B208" s="24">
        <v>1</v>
      </c>
      <c r="C208" s="27" t="s">
        <v>16</v>
      </c>
      <c r="D208" s="24">
        <v>1</v>
      </c>
      <c r="E208" s="21" t="s">
        <v>27</v>
      </c>
      <c r="F208" s="24">
        <v>0</v>
      </c>
      <c r="G208" s="8" t="s">
        <v>39</v>
      </c>
      <c r="H208" s="24">
        <v>0</v>
      </c>
      <c r="I208" s="8" t="s">
        <v>49</v>
      </c>
      <c r="J208" s="24">
        <v>1</v>
      </c>
    </row>
    <row r="209" spans="1:10" ht="46.5" thickTop="1" thickBot="1" x14ac:dyDescent="0.3">
      <c r="A209" s="19" t="s">
        <v>6</v>
      </c>
      <c r="B209" s="24">
        <v>1</v>
      </c>
      <c r="C209" s="27" t="s">
        <v>17</v>
      </c>
      <c r="D209" s="24">
        <v>1</v>
      </c>
      <c r="E209" s="21" t="s">
        <v>28</v>
      </c>
      <c r="F209" s="24">
        <v>0</v>
      </c>
      <c r="G209" s="8" t="s">
        <v>40</v>
      </c>
      <c r="H209" s="24">
        <v>0</v>
      </c>
      <c r="I209" s="8" t="s">
        <v>70</v>
      </c>
      <c r="J209" s="24">
        <v>1</v>
      </c>
    </row>
    <row r="210" spans="1:10" ht="46.5" thickTop="1" thickBot="1" x14ac:dyDescent="0.3">
      <c r="A210" s="19" t="s">
        <v>7</v>
      </c>
      <c r="B210" s="24">
        <v>1</v>
      </c>
      <c r="C210" s="27" t="s">
        <v>18</v>
      </c>
      <c r="D210" s="24">
        <v>1</v>
      </c>
      <c r="E210" s="21" t="s">
        <v>29</v>
      </c>
      <c r="F210" s="24">
        <v>0</v>
      </c>
      <c r="G210" s="8" t="s">
        <v>41</v>
      </c>
      <c r="H210" s="24">
        <v>0</v>
      </c>
      <c r="I210" s="8" t="s">
        <v>50</v>
      </c>
      <c r="J210" s="24">
        <v>0</v>
      </c>
    </row>
    <row r="211" spans="1:10" ht="69" thickTop="1" thickBot="1" x14ac:dyDescent="0.3">
      <c r="A211" s="19" t="s">
        <v>8</v>
      </c>
      <c r="B211" s="24">
        <v>1</v>
      </c>
      <c r="C211" s="27" t="s">
        <v>19</v>
      </c>
      <c r="D211" s="24">
        <v>1</v>
      </c>
      <c r="E211" s="21" t="s">
        <v>30</v>
      </c>
      <c r="F211" s="24">
        <v>0</v>
      </c>
      <c r="G211" s="8" t="s">
        <v>42</v>
      </c>
      <c r="H211" s="24">
        <v>0</v>
      </c>
      <c r="I211" s="8" t="s">
        <v>51</v>
      </c>
      <c r="J211" s="24">
        <v>0</v>
      </c>
    </row>
    <row r="212" spans="1:10" ht="46.5" thickTop="1" thickBot="1" x14ac:dyDescent="0.3">
      <c r="A212" s="19" t="s">
        <v>9</v>
      </c>
      <c r="B212" s="24">
        <v>1</v>
      </c>
      <c r="C212" s="27" t="s">
        <v>20</v>
      </c>
      <c r="D212" s="24">
        <v>1</v>
      </c>
      <c r="E212" s="21" t="s">
        <v>31</v>
      </c>
      <c r="F212" s="24">
        <v>0</v>
      </c>
      <c r="G212" s="8" t="s">
        <v>43</v>
      </c>
      <c r="H212" s="24">
        <v>0</v>
      </c>
      <c r="I212" s="8" t="s">
        <v>52</v>
      </c>
      <c r="J212" s="24">
        <v>0</v>
      </c>
    </row>
    <row r="213" spans="1:10" ht="16.5" thickTop="1" thickBot="1" x14ac:dyDescent="0.3">
      <c r="A213" s="20"/>
      <c r="B213" s="25">
        <f>SUM(B203:B212)</f>
        <v>9</v>
      </c>
      <c r="C213" s="28"/>
      <c r="D213" s="29">
        <f>SUM(D203:D212)</f>
        <v>6</v>
      </c>
      <c r="E213" s="22"/>
      <c r="F213" s="29">
        <f>SUM(F203:F212)</f>
        <v>0</v>
      </c>
      <c r="G213" s="15"/>
      <c r="H213" s="29">
        <f>SUM(H203:H212)</f>
        <v>0</v>
      </c>
      <c r="I213" s="15"/>
      <c r="J213" s="29">
        <f>SUM(J203:J212)</f>
        <v>7</v>
      </c>
    </row>
    <row r="214" spans="1:10" ht="12.75" thickTop="1" x14ac:dyDescent="0.25"/>
  </sheetData>
  <mergeCells count="21">
    <mergeCell ref="A187:J187"/>
    <mergeCell ref="A201:J201"/>
    <mergeCell ref="A74:J74"/>
    <mergeCell ref="A88:J88"/>
    <mergeCell ref="A102:J102"/>
    <mergeCell ref="A116:J116"/>
    <mergeCell ref="A130:J130"/>
    <mergeCell ref="A144:J144"/>
    <mergeCell ref="A158:J158"/>
    <mergeCell ref="A172:J172"/>
    <mergeCell ref="A59:J59"/>
    <mergeCell ref="A60:J60"/>
    <mergeCell ref="A31:J31"/>
    <mergeCell ref="A32:J32"/>
    <mergeCell ref="A45:J45"/>
    <mergeCell ref="A46:J46"/>
    <mergeCell ref="A1:J2"/>
    <mergeCell ref="A4:J4"/>
    <mergeCell ref="A18:J18"/>
    <mergeCell ref="A17:J17"/>
    <mergeCell ref="A3:J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1"/>
  <sheetViews>
    <sheetView showGridLines="0" workbookViewId="0">
      <selection activeCell="B16" sqref="B16"/>
    </sheetView>
  </sheetViews>
  <sheetFormatPr baseColWidth="10" defaultRowHeight="15" x14ac:dyDescent="0.25"/>
  <cols>
    <col min="2" max="2" width="55" customWidth="1"/>
    <col min="3" max="3" width="13.85546875" style="3" customWidth="1"/>
    <col min="4" max="4" width="15.42578125" style="3" customWidth="1"/>
    <col min="5" max="5" width="12.5703125" style="3" customWidth="1"/>
    <col min="6" max="7" width="13.85546875" style="3" customWidth="1"/>
    <col min="8" max="8" width="5.5703125" style="3" bestFit="1" customWidth="1"/>
  </cols>
  <sheetData>
    <row r="2" spans="2:12" ht="15.75" thickBot="1" x14ac:dyDescent="0.3"/>
    <row r="3" spans="2:12" ht="24" customHeight="1" thickTop="1" thickBot="1" x14ac:dyDescent="0.3">
      <c r="B3" s="5"/>
      <c r="C3" s="93" t="s">
        <v>66</v>
      </c>
      <c r="D3" s="93"/>
      <c r="E3" s="93"/>
      <c r="F3" s="93"/>
      <c r="G3" s="93"/>
      <c r="H3" s="93"/>
    </row>
    <row r="4" spans="2:12" s="4" customFormat="1" ht="45" customHeight="1" thickTop="1" thickBot="1" x14ac:dyDescent="0.3">
      <c r="B4" s="56" t="s">
        <v>58</v>
      </c>
      <c r="C4" s="9" t="s">
        <v>60</v>
      </c>
      <c r="D4" s="9" t="s">
        <v>64</v>
      </c>
      <c r="E4" s="9" t="s">
        <v>61</v>
      </c>
      <c r="F4" s="9" t="s">
        <v>62</v>
      </c>
      <c r="G4" s="9" t="s">
        <v>63</v>
      </c>
      <c r="H4" s="12" t="s">
        <v>65</v>
      </c>
    </row>
    <row r="5" spans="2:12" ht="37.5" thickTop="1" thickBot="1" x14ac:dyDescent="0.3">
      <c r="B5" s="47" t="s">
        <v>123</v>
      </c>
      <c r="C5" s="44">
        <v>9</v>
      </c>
      <c r="D5" s="44">
        <v>5</v>
      </c>
      <c r="E5" s="44">
        <v>6</v>
      </c>
      <c r="F5" s="44">
        <v>7</v>
      </c>
      <c r="G5" s="44">
        <v>10</v>
      </c>
      <c r="H5" s="49">
        <f t="shared" ref="H5:H19" si="0">SUM(C5:G5)</f>
        <v>37</v>
      </c>
      <c r="J5" s="92" t="s">
        <v>118</v>
      </c>
      <c r="K5" s="46" t="s">
        <v>121</v>
      </c>
      <c r="L5" s="57"/>
    </row>
    <row r="6" spans="2:12" ht="27" thickTop="1" thickBot="1" x14ac:dyDescent="0.3">
      <c r="B6" s="50" t="s">
        <v>82</v>
      </c>
      <c r="C6" s="44">
        <v>7</v>
      </c>
      <c r="D6" s="44">
        <v>2</v>
      </c>
      <c r="E6" s="44">
        <v>5</v>
      </c>
      <c r="F6" s="44">
        <v>5</v>
      </c>
      <c r="G6" s="44">
        <v>5</v>
      </c>
      <c r="H6" s="49">
        <f t="shared" si="0"/>
        <v>24</v>
      </c>
      <c r="J6" s="92"/>
      <c r="K6" s="46" t="s">
        <v>119</v>
      </c>
      <c r="L6" s="58"/>
    </row>
    <row r="7" spans="2:12" ht="16.5" thickTop="1" thickBot="1" x14ac:dyDescent="0.3">
      <c r="B7" s="44" t="s">
        <v>111</v>
      </c>
      <c r="C7" s="44">
        <v>7</v>
      </c>
      <c r="D7" s="44">
        <v>5</v>
      </c>
      <c r="E7" s="44">
        <v>3</v>
      </c>
      <c r="F7" s="44">
        <v>4</v>
      </c>
      <c r="G7" s="44">
        <v>4</v>
      </c>
      <c r="H7" s="49">
        <f t="shared" si="0"/>
        <v>23</v>
      </c>
      <c r="J7" s="92"/>
      <c r="K7" s="46" t="s">
        <v>120</v>
      </c>
      <c r="L7" s="59"/>
    </row>
    <row r="8" spans="2:12" ht="25.5" thickTop="1" thickBot="1" x14ac:dyDescent="0.3">
      <c r="B8" s="47" t="s">
        <v>114</v>
      </c>
      <c r="C8" s="44">
        <v>9</v>
      </c>
      <c r="D8" s="44">
        <v>7</v>
      </c>
      <c r="E8" s="44">
        <v>6</v>
      </c>
      <c r="F8" s="44">
        <v>0</v>
      </c>
      <c r="G8" s="44">
        <v>0</v>
      </c>
      <c r="H8" s="49">
        <f t="shared" si="0"/>
        <v>22</v>
      </c>
    </row>
    <row r="9" spans="2:12" ht="16.5" thickTop="1" thickBot="1" x14ac:dyDescent="0.3">
      <c r="B9" s="44" t="s">
        <v>115</v>
      </c>
      <c r="C9" s="44">
        <v>5</v>
      </c>
      <c r="D9" s="44">
        <v>10</v>
      </c>
      <c r="E9" s="44">
        <v>2</v>
      </c>
      <c r="F9" s="44">
        <v>2</v>
      </c>
      <c r="G9" s="44">
        <v>2</v>
      </c>
      <c r="H9" s="49">
        <f t="shared" si="0"/>
        <v>21</v>
      </c>
    </row>
    <row r="10" spans="2:12" ht="27" thickTop="1" thickBot="1" x14ac:dyDescent="0.3">
      <c r="B10" s="50" t="s">
        <v>96</v>
      </c>
      <c r="C10" s="44">
        <v>4</v>
      </c>
      <c r="D10" s="44">
        <v>8</v>
      </c>
      <c r="E10" s="44">
        <v>2</v>
      </c>
      <c r="F10" s="44">
        <v>1</v>
      </c>
      <c r="G10" s="44">
        <v>3</v>
      </c>
      <c r="H10" s="52">
        <f t="shared" si="0"/>
        <v>18</v>
      </c>
    </row>
    <row r="11" spans="2:12" ht="39.75" thickTop="1" thickBot="1" x14ac:dyDescent="0.3">
      <c r="B11" s="50" t="s">
        <v>76</v>
      </c>
      <c r="C11" s="44">
        <v>3</v>
      </c>
      <c r="D11" s="44">
        <v>4</v>
      </c>
      <c r="E11" s="44">
        <v>0</v>
      </c>
      <c r="F11" s="44">
        <v>8</v>
      </c>
      <c r="G11" s="44">
        <v>2</v>
      </c>
      <c r="H11" s="52">
        <f t="shared" si="0"/>
        <v>17</v>
      </c>
    </row>
    <row r="12" spans="2:12" ht="39.75" thickTop="1" thickBot="1" x14ac:dyDescent="0.3">
      <c r="B12" s="50" t="s">
        <v>93</v>
      </c>
      <c r="C12" s="44">
        <v>5</v>
      </c>
      <c r="D12" s="44">
        <v>7</v>
      </c>
      <c r="E12" s="44">
        <v>2</v>
      </c>
      <c r="F12" s="44">
        <v>0</v>
      </c>
      <c r="G12" s="44">
        <v>0</v>
      </c>
      <c r="H12" s="52">
        <f t="shared" si="0"/>
        <v>14</v>
      </c>
    </row>
    <row r="13" spans="2:12" ht="27" thickTop="1" thickBot="1" x14ac:dyDescent="0.3">
      <c r="B13" s="50" t="s">
        <v>99</v>
      </c>
      <c r="C13" s="44">
        <v>7</v>
      </c>
      <c r="D13" s="44">
        <v>4</v>
      </c>
      <c r="E13" s="44">
        <v>0</v>
      </c>
      <c r="F13" s="44">
        <v>2</v>
      </c>
      <c r="G13" s="44">
        <v>0</v>
      </c>
      <c r="H13" s="52">
        <f t="shared" si="0"/>
        <v>13</v>
      </c>
    </row>
    <row r="14" spans="2:12" ht="16.5" thickTop="1" thickBot="1" x14ac:dyDescent="0.3">
      <c r="B14" s="50" t="s">
        <v>89</v>
      </c>
      <c r="C14" s="44">
        <v>2</v>
      </c>
      <c r="D14" s="44">
        <v>3</v>
      </c>
      <c r="E14" s="44">
        <v>3</v>
      </c>
      <c r="F14" s="44">
        <v>2</v>
      </c>
      <c r="G14" s="44">
        <v>2</v>
      </c>
      <c r="H14" s="52">
        <f t="shared" si="0"/>
        <v>12</v>
      </c>
    </row>
    <row r="15" spans="2:12" ht="27" thickTop="1" thickBot="1" x14ac:dyDescent="0.3">
      <c r="B15" s="50" t="s">
        <v>196</v>
      </c>
      <c r="C15" s="44">
        <v>3</v>
      </c>
      <c r="D15" s="44">
        <v>3</v>
      </c>
      <c r="E15" s="44">
        <v>6</v>
      </c>
      <c r="F15" s="44">
        <v>0</v>
      </c>
      <c r="G15" s="44">
        <v>0</v>
      </c>
      <c r="H15" s="52">
        <f t="shared" si="0"/>
        <v>12</v>
      </c>
    </row>
    <row r="16" spans="2:12" ht="52.5" thickTop="1" thickBot="1" x14ac:dyDescent="0.3">
      <c r="B16" s="50" t="s">
        <v>78</v>
      </c>
      <c r="C16" s="44">
        <v>5</v>
      </c>
      <c r="D16" s="44">
        <v>4</v>
      </c>
      <c r="E16" s="44">
        <v>2</v>
      </c>
      <c r="F16" s="44">
        <v>0</v>
      </c>
      <c r="G16" s="44">
        <v>0</v>
      </c>
      <c r="H16" s="52">
        <f t="shared" si="0"/>
        <v>11</v>
      </c>
    </row>
    <row r="17" spans="2:8" ht="39.75" thickTop="1" thickBot="1" x14ac:dyDescent="0.3">
      <c r="B17" s="50" t="s">
        <v>77</v>
      </c>
      <c r="C17" s="44">
        <v>5</v>
      </c>
      <c r="D17" s="44">
        <v>4</v>
      </c>
      <c r="E17" s="44">
        <v>0</v>
      </c>
      <c r="F17" s="44">
        <v>1</v>
      </c>
      <c r="G17" s="44">
        <v>0</v>
      </c>
      <c r="H17" s="51">
        <f t="shared" si="0"/>
        <v>10</v>
      </c>
    </row>
    <row r="18" spans="2:8" ht="27" thickTop="1" thickBot="1" x14ac:dyDescent="0.3">
      <c r="B18" s="50" t="s">
        <v>90</v>
      </c>
      <c r="C18" s="44">
        <v>3</v>
      </c>
      <c r="D18" s="44">
        <v>1</v>
      </c>
      <c r="E18" s="44">
        <v>1</v>
      </c>
      <c r="F18" s="44">
        <v>3</v>
      </c>
      <c r="G18" s="44">
        <v>1</v>
      </c>
      <c r="H18" s="51">
        <f t="shared" si="0"/>
        <v>9</v>
      </c>
    </row>
    <row r="19" spans="2:8" ht="27" thickTop="1" thickBot="1" x14ac:dyDescent="0.3">
      <c r="B19" s="50" t="s">
        <v>92</v>
      </c>
      <c r="C19" s="44">
        <v>2</v>
      </c>
      <c r="D19" s="44">
        <v>2</v>
      </c>
      <c r="E19" s="44">
        <v>2</v>
      </c>
      <c r="F19" s="44">
        <v>0</v>
      </c>
      <c r="G19" s="44">
        <v>0</v>
      </c>
      <c r="H19" s="51">
        <f t="shared" si="0"/>
        <v>6</v>
      </c>
    </row>
    <row r="20" spans="2:8" ht="17.25" thickTop="1" thickBot="1" x14ac:dyDescent="0.3">
      <c r="B20" s="53" t="s">
        <v>65</v>
      </c>
      <c r="C20" s="49">
        <f>SUM(C5:C19)</f>
        <v>76</v>
      </c>
      <c r="D20" s="49">
        <f>SUM(D5:D19)</f>
        <v>69</v>
      </c>
      <c r="E20" s="52">
        <f>SUM(E5:E19)</f>
        <v>40</v>
      </c>
      <c r="F20" s="52">
        <f>SUM(F5:F19)</f>
        <v>35</v>
      </c>
      <c r="G20" s="51">
        <f>SUM(G5:G19)</f>
        <v>29</v>
      </c>
      <c r="H20" s="48"/>
    </row>
    <row r="21" spans="2:8" ht="15.75" thickTop="1" x14ac:dyDescent="0.25"/>
  </sheetData>
  <sortState ref="B6:I21">
    <sortCondition descending="1" ref="H6:H21"/>
  </sortState>
  <mergeCells count="2">
    <mergeCell ref="J5:J7"/>
    <mergeCell ref="C3:H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5"/>
  <sheetViews>
    <sheetView showGridLines="0" workbookViewId="0">
      <selection activeCell="B14" sqref="B14"/>
    </sheetView>
  </sheetViews>
  <sheetFormatPr baseColWidth="10" defaultRowHeight="15" x14ac:dyDescent="0.25"/>
  <cols>
    <col min="2" max="2" width="74" customWidth="1"/>
    <col min="4" max="4" width="45.7109375" customWidth="1"/>
  </cols>
  <sheetData>
    <row r="1" spans="2:5" ht="15.75" thickBot="1" x14ac:dyDescent="0.3"/>
    <row r="2" spans="2:5" ht="23.25" customHeight="1" thickTop="1" thickBot="1" x14ac:dyDescent="0.3">
      <c r="B2" s="54" t="s">
        <v>58</v>
      </c>
      <c r="C2" s="54" t="s">
        <v>67</v>
      </c>
      <c r="D2" s="54" t="s">
        <v>66</v>
      </c>
      <c r="E2" s="54" t="s">
        <v>67</v>
      </c>
    </row>
    <row r="3" spans="2:5" ht="25.5" thickTop="1" thickBot="1" x14ac:dyDescent="0.3">
      <c r="B3" s="47" t="s">
        <v>123</v>
      </c>
      <c r="C3" s="55">
        <v>37</v>
      </c>
      <c r="D3" s="55" t="s">
        <v>0</v>
      </c>
      <c r="E3" s="55">
        <v>81</v>
      </c>
    </row>
    <row r="4" spans="2:5" ht="16.5" thickTop="1" thickBot="1" x14ac:dyDescent="0.3">
      <c r="B4" s="50" t="s">
        <v>82</v>
      </c>
      <c r="C4" s="55">
        <v>24</v>
      </c>
      <c r="D4" s="55" t="s">
        <v>33</v>
      </c>
      <c r="E4" s="55">
        <v>72</v>
      </c>
    </row>
    <row r="5" spans="2:5" ht="16.5" thickTop="1" thickBot="1" x14ac:dyDescent="0.3">
      <c r="B5" s="44" t="s">
        <v>134</v>
      </c>
      <c r="C5" s="55">
        <v>23</v>
      </c>
      <c r="D5" s="55" t="s">
        <v>11</v>
      </c>
      <c r="E5" s="55">
        <v>42</v>
      </c>
    </row>
    <row r="6" spans="2:5" ht="25.5" thickTop="1" thickBot="1" x14ac:dyDescent="0.3">
      <c r="B6" s="47" t="s">
        <v>253</v>
      </c>
      <c r="C6" s="55">
        <v>22</v>
      </c>
      <c r="D6" s="55" t="s">
        <v>21</v>
      </c>
      <c r="E6" s="55">
        <v>40</v>
      </c>
    </row>
    <row r="7" spans="2:5" ht="16.5" thickTop="1" thickBot="1" x14ac:dyDescent="0.3">
      <c r="B7" s="44" t="s">
        <v>115</v>
      </c>
      <c r="C7" s="55">
        <v>21</v>
      </c>
      <c r="D7" s="55" t="s">
        <v>32</v>
      </c>
      <c r="E7" s="55">
        <v>37</v>
      </c>
    </row>
    <row r="8" spans="2:5" ht="16.5" thickTop="1" thickBot="1" x14ac:dyDescent="0.3">
      <c r="B8" s="50" t="s">
        <v>96</v>
      </c>
      <c r="C8" s="55">
        <v>18</v>
      </c>
      <c r="D8" s="96"/>
      <c r="E8" s="97"/>
    </row>
    <row r="9" spans="2:5" ht="27" thickTop="1" thickBot="1" x14ac:dyDescent="0.3">
      <c r="B9" s="50" t="s">
        <v>76</v>
      </c>
      <c r="C9" s="55">
        <v>17</v>
      </c>
      <c r="D9" s="98"/>
      <c r="E9" s="99"/>
    </row>
    <row r="10" spans="2:5" ht="27" thickTop="1" thickBot="1" x14ac:dyDescent="0.3">
      <c r="B10" s="50" t="s">
        <v>254</v>
      </c>
      <c r="C10" s="55">
        <v>14</v>
      </c>
      <c r="D10" s="98"/>
      <c r="E10" s="99"/>
    </row>
    <row r="11" spans="2:5" ht="27" thickTop="1" thickBot="1" x14ac:dyDescent="0.3">
      <c r="B11" s="50" t="s">
        <v>99</v>
      </c>
      <c r="C11" s="55">
        <v>13</v>
      </c>
      <c r="D11" s="98"/>
      <c r="E11" s="99"/>
    </row>
    <row r="12" spans="2:5" ht="16.5" thickTop="1" thickBot="1" x14ac:dyDescent="0.3">
      <c r="B12" s="50" t="s">
        <v>89</v>
      </c>
      <c r="C12" s="55">
        <v>12</v>
      </c>
      <c r="D12" s="98"/>
      <c r="E12" s="99"/>
    </row>
    <row r="13" spans="2:5" ht="27" thickTop="1" thickBot="1" x14ac:dyDescent="0.3">
      <c r="B13" s="50" t="s">
        <v>196</v>
      </c>
      <c r="C13" s="55">
        <v>12</v>
      </c>
      <c r="D13" s="98"/>
      <c r="E13" s="99"/>
    </row>
    <row r="14" spans="2:5" ht="39.75" thickTop="1" thickBot="1" x14ac:dyDescent="0.3">
      <c r="B14" s="50" t="s">
        <v>255</v>
      </c>
      <c r="C14" s="55">
        <v>11</v>
      </c>
      <c r="D14" s="98"/>
      <c r="E14" s="99"/>
    </row>
    <row r="15" spans="2:5" ht="27" thickTop="1" thickBot="1" x14ac:dyDescent="0.3">
      <c r="B15" s="50" t="s">
        <v>77</v>
      </c>
      <c r="C15" s="55">
        <v>10</v>
      </c>
      <c r="D15" s="98"/>
      <c r="E15" s="99"/>
    </row>
    <row r="16" spans="2:5" ht="27" thickTop="1" thickBot="1" x14ac:dyDescent="0.3">
      <c r="B16" s="50" t="s">
        <v>90</v>
      </c>
      <c r="C16" s="55">
        <v>9</v>
      </c>
      <c r="D16" s="98"/>
      <c r="E16" s="99"/>
    </row>
    <row r="17" spans="2:5" ht="27" thickTop="1" thickBot="1" x14ac:dyDescent="0.3">
      <c r="B17" s="50" t="s">
        <v>92</v>
      </c>
      <c r="C17" s="55">
        <v>6</v>
      </c>
      <c r="D17" s="100"/>
      <c r="E17" s="101"/>
    </row>
    <row r="18" spans="2:5" ht="15.75" customHeight="1" thickTop="1" thickBot="1" x14ac:dyDescent="0.3">
      <c r="B18" s="95" t="s">
        <v>68</v>
      </c>
      <c r="C18" s="95"/>
      <c r="D18" s="95"/>
      <c r="E18" s="95"/>
    </row>
    <row r="19" spans="2:5" ht="15" customHeight="1" thickTop="1" thickBot="1" x14ac:dyDescent="0.3">
      <c r="B19" s="94" t="s">
        <v>262</v>
      </c>
      <c r="C19" s="94"/>
      <c r="D19" s="94"/>
      <c r="E19" s="94"/>
    </row>
    <row r="20" spans="2:5" ht="15" customHeight="1" thickTop="1" thickBot="1" x14ac:dyDescent="0.3">
      <c r="B20" s="94"/>
      <c r="C20" s="94"/>
      <c r="D20" s="94"/>
      <c r="E20" s="94"/>
    </row>
    <row r="21" spans="2:5" ht="15" customHeight="1" thickTop="1" thickBot="1" x14ac:dyDescent="0.3">
      <c r="B21" s="94"/>
      <c r="C21" s="94"/>
      <c r="D21" s="94"/>
      <c r="E21" s="94"/>
    </row>
    <row r="22" spans="2:5" ht="15" customHeight="1" thickTop="1" thickBot="1" x14ac:dyDescent="0.3">
      <c r="B22" s="94"/>
      <c r="C22" s="94"/>
      <c r="D22" s="94"/>
      <c r="E22" s="94"/>
    </row>
    <row r="23" spans="2:5" ht="15" customHeight="1" thickTop="1" thickBot="1" x14ac:dyDescent="0.3">
      <c r="B23" s="94"/>
      <c r="C23" s="94"/>
      <c r="D23" s="94"/>
      <c r="E23" s="94"/>
    </row>
    <row r="24" spans="2:5" ht="15" customHeight="1" thickTop="1" thickBot="1" x14ac:dyDescent="0.3">
      <c r="B24" s="94"/>
      <c r="C24" s="94"/>
      <c r="D24" s="94"/>
      <c r="E24" s="94"/>
    </row>
    <row r="25" spans="2:5" ht="15.75" thickTop="1" x14ac:dyDescent="0.25"/>
  </sheetData>
  <mergeCells count="3">
    <mergeCell ref="B19:E24"/>
    <mergeCell ref="B18:E18"/>
    <mergeCell ref="D8:E1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5"/>
  <sheetViews>
    <sheetView showGridLines="0" workbookViewId="0">
      <pane xSplit="4" ySplit="3" topLeftCell="E13" activePane="bottomRight" state="frozen"/>
      <selection pane="topRight" activeCell="E1" sqref="E1"/>
      <selection pane="bottomLeft" activeCell="A4" sqref="A4"/>
      <selection pane="bottomRight" activeCell="E25" sqref="E25:E29"/>
    </sheetView>
  </sheetViews>
  <sheetFormatPr baseColWidth="10" defaultRowHeight="12" x14ac:dyDescent="0.2"/>
  <cols>
    <col min="1" max="1" width="11.42578125" style="63"/>
    <col min="2" max="2" width="7.28515625" style="61" customWidth="1"/>
    <col min="3" max="3" width="25.28515625" style="62" customWidth="1"/>
    <col min="4" max="4" width="21.85546875" style="62" customWidth="1"/>
    <col min="5" max="5" width="40.140625" style="62" customWidth="1"/>
    <col min="6" max="6" width="23.85546875" style="63" customWidth="1"/>
    <col min="7" max="7" width="45.42578125" style="63" customWidth="1"/>
    <col min="8" max="8" width="25.7109375" style="63" customWidth="1"/>
    <col min="9" max="9" width="16.28515625" style="63" customWidth="1"/>
    <col min="10" max="16384" width="11.42578125" style="63"/>
  </cols>
  <sheetData>
    <row r="2" spans="2:9" ht="12.75" thickBot="1" x14ac:dyDescent="0.25"/>
    <row r="3" spans="2:9" ht="31.5" customHeight="1" thickTop="1" thickBot="1" x14ac:dyDescent="0.25">
      <c r="B3" s="68" t="s">
        <v>57</v>
      </c>
      <c r="C3" s="68" t="s">
        <v>58</v>
      </c>
      <c r="D3" s="69" t="s">
        <v>75</v>
      </c>
      <c r="E3" s="69" t="s">
        <v>72</v>
      </c>
      <c r="F3" s="69" t="s">
        <v>124</v>
      </c>
      <c r="G3" s="70" t="s">
        <v>136</v>
      </c>
      <c r="H3" s="70" t="s">
        <v>74</v>
      </c>
      <c r="I3" s="70" t="s">
        <v>125</v>
      </c>
    </row>
    <row r="4" spans="2:9" ht="25.5" thickTop="1" thickBot="1" x14ac:dyDescent="0.25">
      <c r="B4" s="117">
        <v>1</v>
      </c>
      <c r="C4" s="117" t="s">
        <v>122</v>
      </c>
      <c r="D4" s="118" t="s">
        <v>126</v>
      </c>
      <c r="E4" s="109" t="s">
        <v>146</v>
      </c>
      <c r="F4" s="109" t="s">
        <v>147</v>
      </c>
      <c r="G4" s="65" t="s">
        <v>148</v>
      </c>
      <c r="H4" s="109" t="s">
        <v>155</v>
      </c>
      <c r="I4" s="109" t="s">
        <v>156</v>
      </c>
    </row>
    <row r="5" spans="2:9" ht="25.5" thickTop="1" thickBot="1" x14ac:dyDescent="0.25">
      <c r="B5" s="117"/>
      <c r="C5" s="117"/>
      <c r="D5" s="118"/>
      <c r="E5" s="109"/>
      <c r="F5" s="109"/>
      <c r="G5" s="66" t="s">
        <v>149</v>
      </c>
      <c r="H5" s="109"/>
      <c r="I5" s="109"/>
    </row>
    <row r="6" spans="2:9" ht="12" customHeight="1" thickTop="1" thickBot="1" x14ac:dyDescent="0.25">
      <c r="B6" s="117"/>
      <c r="C6" s="117"/>
      <c r="D6" s="118"/>
      <c r="E6" s="109"/>
      <c r="F6" s="109"/>
      <c r="G6" s="66" t="s">
        <v>150</v>
      </c>
      <c r="H6" s="109"/>
      <c r="I6" s="109"/>
    </row>
    <row r="7" spans="2:9" ht="13.5" thickTop="1" thickBot="1" x14ac:dyDescent="0.25">
      <c r="B7" s="117"/>
      <c r="C7" s="117"/>
      <c r="D7" s="118"/>
      <c r="E7" s="109"/>
      <c r="F7" s="109"/>
      <c r="G7" s="66" t="s">
        <v>151</v>
      </c>
      <c r="H7" s="109"/>
      <c r="I7" s="109"/>
    </row>
    <row r="8" spans="2:9" ht="13.5" thickTop="1" thickBot="1" x14ac:dyDescent="0.25">
      <c r="B8" s="117"/>
      <c r="C8" s="117"/>
      <c r="D8" s="118"/>
      <c r="E8" s="109"/>
      <c r="F8" s="109"/>
      <c r="G8" s="66" t="s">
        <v>152</v>
      </c>
      <c r="H8" s="109"/>
      <c r="I8" s="109"/>
    </row>
    <row r="9" spans="2:9" ht="13.5" thickTop="1" thickBot="1" x14ac:dyDescent="0.25">
      <c r="B9" s="117"/>
      <c r="C9" s="117"/>
      <c r="D9" s="118"/>
      <c r="E9" s="109"/>
      <c r="F9" s="109"/>
      <c r="G9" s="66" t="s">
        <v>153</v>
      </c>
      <c r="H9" s="109"/>
      <c r="I9" s="109"/>
    </row>
    <row r="10" spans="2:9" ht="13.5" thickTop="1" thickBot="1" x14ac:dyDescent="0.25">
      <c r="B10" s="117"/>
      <c r="C10" s="117"/>
      <c r="D10" s="118"/>
      <c r="E10" s="109"/>
      <c r="F10" s="109"/>
      <c r="G10" s="66" t="s">
        <v>154</v>
      </c>
      <c r="H10" s="109"/>
      <c r="I10" s="109"/>
    </row>
    <row r="11" spans="2:9" ht="25.5" thickTop="1" thickBot="1" x14ac:dyDescent="0.25">
      <c r="B11" s="117">
        <v>2</v>
      </c>
      <c r="C11" s="117" t="s">
        <v>82</v>
      </c>
      <c r="D11" s="118" t="s">
        <v>127</v>
      </c>
      <c r="E11" s="109" t="s">
        <v>85</v>
      </c>
      <c r="F11" s="109" t="s">
        <v>137</v>
      </c>
      <c r="G11" s="66" t="s">
        <v>138</v>
      </c>
      <c r="H11" s="105" t="s">
        <v>54</v>
      </c>
      <c r="I11" s="109" t="s">
        <v>141</v>
      </c>
    </row>
    <row r="12" spans="2:9" ht="25.5" thickTop="1" thickBot="1" x14ac:dyDescent="0.25">
      <c r="B12" s="117"/>
      <c r="C12" s="117"/>
      <c r="D12" s="118"/>
      <c r="E12" s="109"/>
      <c r="F12" s="109"/>
      <c r="G12" s="65" t="s">
        <v>243</v>
      </c>
      <c r="H12" s="105"/>
      <c r="I12" s="109"/>
    </row>
    <row r="13" spans="2:9" ht="25.5" thickTop="1" thickBot="1" x14ac:dyDescent="0.25">
      <c r="B13" s="117"/>
      <c r="C13" s="117"/>
      <c r="D13" s="118"/>
      <c r="E13" s="109"/>
      <c r="F13" s="109"/>
      <c r="G13" s="66" t="s">
        <v>139</v>
      </c>
      <c r="H13" s="105"/>
      <c r="I13" s="109"/>
    </row>
    <row r="14" spans="2:9" ht="13.5" thickTop="1" thickBot="1" x14ac:dyDescent="0.25">
      <c r="B14" s="117"/>
      <c r="C14" s="117"/>
      <c r="D14" s="118"/>
      <c r="E14" s="109"/>
      <c r="F14" s="109"/>
      <c r="G14" s="66" t="s">
        <v>140</v>
      </c>
      <c r="H14" s="105"/>
      <c r="I14" s="109"/>
    </row>
    <row r="15" spans="2:9" ht="37.5" thickTop="1" thickBot="1" x14ac:dyDescent="0.25">
      <c r="B15" s="117">
        <v>3</v>
      </c>
      <c r="C15" s="117" t="s">
        <v>134</v>
      </c>
      <c r="D15" s="118" t="s">
        <v>128</v>
      </c>
      <c r="E15" s="109" t="s">
        <v>143</v>
      </c>
      <c r="F15" s="109" t="s">
        <v>170</v>
      </c>
      <c r="G15" s="65" t="s">
        <v>142</v>
      </c>
      <c r="H15" s="109" t="s">
        <v>190</v>
      </c>
      <c r="I15" s="109" t="s">
        <v>145</v>
      </c>
    </row>
    <row r="16" spans="2:9" ht="26.25" customHeight="1" thickTop="1" thickBot="1" x14ac:dyDescent="0.25">
      <c r="B16" s="117"/>
      <c r="C16" s="117"/>
      <c r="D16" s="118"/>
      <c r="E16" s="109"/>
      <c r="F16" s="109"/>
      <c r="G16" s="65" t="s">
        <v>144</v>
      </c>
      <c r="H16" s="105"/>
      <c r="I16" s="109"/>
    </row>
    <row r="17" spans="2:9" ht="25.5" thickTop="1" thickBot="1" x14ac:dyDescent="0.25">
      <c r="B17" s="117">
        <v>4</v>
      </c>
      <c r="C17" s="117" t="s">
        <v>253</v>
      </c>
      <c r="D17" s="118" t="s">
        <v>157</v>
      </c>
      <c r="E17" s="109" t="s">
        <v>158</v>
      </c>
      <c r="F17" s="109" t="s">
        <v>159</v>
      </c>
      <c r="G17" s="66" t="s">
        <v>244</v>
      </c>
      <c r="H17" s="109" t="s">
        <v>164</v>
      </c>
      <c r="I17" s="109" t="s">
        <v>263</v>
      </c>
    </row>
    <row r="18" spans="2:9" ht="16.5" customHeight="1" thickTop="1" thickBot="1" x14ac:dyDescent="0.25">
      <c r="B18" s="117"/>
      <c r="C18" s="117"/>
      <c r="D18" s="118"/>
      <c r="E18" s="109"/>
      <c r="F18" s="109"/>
      <c r="G18" s="66" t="s">
        <v>160</v>
      </c>
      <c r="H18" s="109"/>
      <c r="I18" s="109"/>
    </row>
    <row r="19" spans="2:9" ht="16.5" customHeight="1" thickTop="1" thickBot="1" x14ac:dyDescent="0.25">
      <c r="B19" s="117"/>
      <c r="C19" s="117"/>
      <c r="D19" s="118"/>
      <c r="E19" s="109"/>
      <c r="F19" s="109"/>
      <c r="G19" s="66" t="s">
        <v>161</v>
      </c>
      <c r="H19" s="109"/>
      <c r="I19" s="109"/>
    </row>
    <row r="20" spans="2:9" ht="16.5" customHeight="1" thickTop="1" thickBot="1" x14ac:dyDescent="0.25">
      <c r="B20" s="117"/>
      <c r="C20" s="117"/>
      <c r="D20" s="118"/>
      <c r="E20" s="109"/>
      <c r="F20" s="109"/>
      <c r="G20" s="66" t="s">
        <v>162</v>
      </c>
      <c r="H20" s="109"/>
      <c r="I20" s="109"/>
    </row>
    <row r="21" spans="2:9" ht="16.5" customHeight="1" thickTop="1" thickBot="1" x14ac:dyDescent="0.25">
      <c r="B21" s="117"/>
      <c r="C21" s="117"/>
      <c r="D21" s="118"/>
      <c r="E21" s="109"/>
      <c r="F21" s="109"/>
      <c r="G21" s="66" t="s">
        <v>163</v>
      </c>
      <c r="H21" s="109"/>
      <c r="I21" s="109"/>
    </row>
    <row r="22" spans="2:9" ht="42" customHeight="1" thickTop="1" thickBot="1" x14ac:dyDescent="0.25">
      <c r="B22" s="117">
        <v>5</v>
      </c>
      <c r="C22" s="117" t="s">
        <v>115</v>
      </c>
      <c r="D22" s="118" t="s">
        <v>131</v>
      </c>
      <c r="E22" s="109" t="s">
        <v>165</v>
      </c>
      <c r="F22" s="109" t="s">
        <v>171</v>
      </c>
      <c r="G22" s="67" t="s">
        <v>166</v>
      </c>
      <c r="H22" s="109" t="s">
        <v>167</v>
      </c>
      <c r="I22" s="106" t="s">
        <v>145</v>
      </c>
    </row>
    <row r="23" spans="2:9" ht="36.75" customHeight="1" thickTop="1" thickBot="1" x14ac:dyDescent="0.25">
      <c r="B23" s="117"/>
      <c r="C23" s="117"/>
      <c r="D23" s="118"/>
      <c r="E23" s="109"/>
      <c r="F23" s="109"/>
      <c r="G23" s="67" t="s">
        <v>173</v>
      </c>
      <c r="H23" s="109"/>
      <c r="I23" s="107"/>
    </row>
    <row r="24" spans="2:9" ht="38.25" customHeight="1" thickTop="1" thickBot="1" x14ac:dyDescent="0.25">
      <c r="B24" s="117"/>
      <c r="C24" s="117"/>
      <c r="D24" s="118"/>
      <c r="E24" s="109"/>
      <c r="F24" s="109"/>
      <c r="G24" s="67" t="s">
        <v>172</v>
      </c>
      <c r="H24" s="109"/>
      <c r="I24" s="107"/>
    </row>
    <row r="25" spans="2:9" ht="13.5" customHeight="1" thickTop="1" thickBot="1" x14ac:dyDescent="0.25">
      <c r="B25" s="119">
        <v>6</v>
      </c>
      <c r="C25" s="119" t="s">
        <v>96</v>
      </c>
      <c r="D25" s="120" t="s">
        <v>245</v>
      </c>
      <c r="E25" s="106" t="s">
        <v>168</v>
      </c>
      <c r="F25" s="106" t="s">
        <v>169</v>
      </c>
      <c r="G25" s="65" t="s">
        <v>174</v>
      </c>
      <c r="H25" s="102" t="s">
        <v>178</v>
      </c>
      <c r="I25" s="107"/>
    </row>
    <row r="26" spans="2:9" ht="26.25" customHeight="1" thickTop="1" thickBot="1" x14ac:dyDescent="0.25">
      <c r="B26" s="121"/>
      <c r="C26" s="121"/>
      <c r="D26" s="122"/>
      <c r="E26" s="107"/>
      <c r="F26" s="107"/>
      <c r="G26" s="65" t="s">
        <v>175</v>
      </c>
      <c r="H26" s="104"/>
      <c r="I26" s="107"/>
    </row>
    <row r="27" spans="2:9" ht="16.5" customHeight="1" thickTop="1" thickBot="1" x14ac:dyDescent="0.25">
      <c r="B27" s="121"/>
      <c r="C27" s="121"/>
      <c r="D27" s="122"/>
      <c r="E27" s="107"/>
      <c r="F27" s="107"/>
      <c r="G27" s="65" t="s">
        <v>176</v>
      </c>
      <c r="H27" s="104"/>
      <c r="I27" s="107"/>
    </row>
    <row r="28" spans="2:9" ht="16.5" customHeight="1" thickTop="1" thickBot="1" x14ac:dyDescent="0.25">
      <c r="B28" s="121"/>
      <c r="C28" s="121"/>
      <c r="D28" s="122"/>
      <c r="E28" s="107"/>
      <c r="F28" s="107"/>
      <c r="G28" s="65" t="s">
        <v>177</v>
      </c>
      <c r="H28" s="104"/>
      <c r="I28" s="107"/>
    </row>
    <row r="29" spans="2:9" ht="26.25" customHeight="1" thickTop="1" thickBot="1" x14ac:dyDescent="0.25">
      <c r="B29" s="123"/>
      <c r="C29" s="123"/>
      <c r="D29" s="124"/>
      <c r="E29" s="108"/>
      <c r="F29" s="108"/>
      <c r="G29" s="65" t="s">
        <v>144</v>
      </c>
      <c r="H29" s="103"/>
      <c r="I29" s="107"/>
    </row>
    <row r="30" spans="2:9" ht="16.5" customHeight="1" thickTop="1" thickBot="1" x14ac:dyDescent="0.25">
      <c r="B30" s="117">
        <v>7</v>
      </c>
      <c r="C30" s="117" t="s">
        <v>76</v>
      </c>
      <c r="D30" s="120" t="s">
        <v>132</v>
      </c>
      <c r="E30" s="106" t="s">
        <v>179</v>
      </c>
      <c r="F30" s="106" t="s">
        <v>180</v>
      </c>
      <c r="G30" s="67" t="s">
        <v>181</v>
      </c>
      <c r="H30" s="106" t="s">
        <v>182</v>
      </c>
      <c r="I30" s="107"/>
    </row>
    <row r="31" spans="2:9" ht="16.5" customHeight="1" thickTop="1" thickBot="1" x14ac:dyDescent="0.25">
      <c r="B31" s="117"/>
      <c r="C31" s="117"/>
      <c r="D31" s="122"/>
      <c r="E31" s="107"/>
      <c r="F31" s="107"/>
      <c r="G31" s="67" t="s">
        <v>176</v>
      </c>
      <c r="H31" s="107"/>
      <c r="I31" s="107"/>
    </row>
    <row r="32" spans="2:9" ht="16.5" customHeight="1" thickTop="1" thickBot="1" x14ac:dyDescent="0.25">
      <c r="B32" s="117"/>
      <c r="C32" s="117"/>
      <c r="D32" s="122"/>
      <c r="E32" s="107"/>
      <c r="F32" s="107"/>
      <c r="G32" s="67" t="s">
        <v>177</v>
      </c>
      <c r="H32" s="107"/>
      <c r="I32" s="107"/>
    </row>
    <row r="33" spans="2:9" ht="26.25" customHeight="1" thickTop="1" thickBot="1" x14ac:dyDescent="0.25">
      <c r="B33" s="117"/>
      <c r="C33" s="117"/>
      <c r="D33" s="124"/>
      <c r="E33" s="108"/>
      <c r="F33" s="108"/>
      <c r="G33" s="66" t="s">
        <v>144</v>
      </c>
      <c r="H33" s="108"/>
      <c r="I33" s="107"/>
    </row>
    <row r="34" spans="2:9" ht="16.5" customHeight="1" thickTop="1" thickBot="1" x14ac:dyDescent="0.25">
      <c r="B34" s="117"/>
      <c r="C34" s="117"/>
      <c r="D34" s="120" t="s">
        <v>133</v>
      </c>
      <c r="E34" s="106" t="s">
        <v>179</v>
      </c>
      <c r="F34" s="106" t="s">
        <v>180</v>
      </c>
      <c r="G34" s="67" t="s">
        <v>181</v>
      </c>
      <c r="H34" s="106" t="s">
        <v>183</v>
      </c>
      <c r="I34" s="107"/>
    </row>
    <row r="35" spans="2:9" ht="16.5" customHeight="1" thickTop="1" thickBot="1" x14ac:dyDescent="0.25">
      <c r="B35" s="117"/>
      <c r="C35" s="117"/>
      <c r="D35" s="122"/>
      <c r="E35" s="107"/>
      <c r="F35" s="107"/>
      <c r="G35" s="67" t="s">
        <v>176</v>
      </c>
      <c r="H35" s="107"/>
      <c r="I35" s="107"/>
    </row>
    <row r="36" spans="2:9" ht="16.5" customHeight="1" thickTop="1" thickBot="1" x14ac:dyDescent="0.25">
      <c r="B36" s="117"/>
      <c r="C36" s="117"/>
      <c r="D36" s="122"/>
      <c r="E36" s="107"/>
      <c r="F36" s="107"/>
      <c r="G36" s="67" t="s">
        <v>177</v>
      </c>
      <c r="H36" s="107"/>
      <c r="I36" s="107"/>
    </row>
    <row r="37" spans="2:9" ht="26.25" customHeight="1" thickTop="1" thickBot="1" x14ac:dyDescent="0.25">
      <c r="B37" s="117"/>
      <c r="C37" s="117"/>
      <c r="D37" s="122"/>
      <c r="E37" s="107"/>
      <c r="F37" s="107"/>
      <c r="G37" s="66" t="s">
        <v>144</v>
      </c>
      <c r="H37" s="108"/>
      <c r="I37" s="107"/>
    </row>
    <row r="38" spans="2:9" ht="16.5" customHeight="1" thickTop="1" thickBot="1" x14ac:dyDescent="0.25">
      <c r="B38" s="119">
        <v>8</v>
      </c>
      <c r="C38" s="119" t="s">
        <v>254</v>
      </c>
      <c r="D38" s="120" t="s">
        <v>135</v>
      </c>
      <c r="E38" s="106" t="s">
        <v>73</v>
      </c>
      <c r="F38" s="106" t="s">
        <v>180</v>
      </c>
      <c r="G38" s="67" t="s">
        <v>184</v>
      </c>
      <c r="H38" s="106" t="s">
        <v>185</v>
      </c>
      <c r="I38" s="107"/>
    </row>
    <row r="39" spans="2:9" ht="25.5" thickTop="1" thickBot="1" x14ac:dyDescent="0.25">
      <c r="B39" s="121"/>
      <c r="C39" s="121"/>
      <c r="D39" s="122"/>
      <c r="E39" s="107"/>
      <c r="F39" s="107"/>
      <c r="G39" s="66" t="s">
        <v>144</v>
      </c>
      <c r="H39" s="107"/>
      <c r="I39" s="107"/>
    </row>
    <row r="40" spans="2:9" ht="16.5" customHeight="1" thickTop="1" thickBot="1" x14ac:dyDescent="0.25">
      <c r="B40" s="121"/>
      <c r="C40" s="121"/>
      <c r="D40" s="122"/>
      <c r="E40" s="107"/>
      <c r="F40" s="107"/>
      <c r="G40" s="67" t="s">
        <v>176</v>
      </c>
      <c r="H40" s="107"/>
      <c r="I40" s="107"/>
    </row>
    <row r="41" spans="2:9" ht="16.5" customHeight="1" thickTop="1" thickBot="1" x14ac:dyDescent="0.25">
      <c r="B41" s="121"/>
      <c r="C41" s="121"/>
      <c r="D41" s="122"/>
      <c r="E41" s="107"/>
      <c r="F41" s="107"/>
      <c r="G41" s="67" t="s">
        <v>177</v>
      </c>
      <c r="H41" s="107"/>
      <c r="I41" s="107"/>
    </row>
    <row r="42" spans="2:9" ht="25.5" thickTop="1" thickBot="1" x14ac:dyDescent="0.25">
      <c r="B42" s="123"/>
      <c r="C42" s="123"/>
      <c r="D42" s="124"/>
      <c r="E42" s="108"/>
      <c r="F42" s="108"/>
      <c r="G42" s="66" t="s">
        <v>144</v>
      </c>
      <c r="H42" s="108"/>
      <c r="I42" s="108"/>
    </row>
    <row r="43" spans="2:9" ht="25.5" thickTop="1" thickBot="1" x14ac:dyDescent="0.25">
      <c r="B43" s="119">
        <v>9</v>
      </c>
      <c r="C43" s="119" t="s">
        <v>99</v>
      </c>
      <c r="D43" s="120" t="s">
        <v>186</v>
      </c>
      <c r="E43" s="106" t="s">
        <v>187</v>
      </c>
      <c r="F43" s="106" t="s">
        <v>264</v>
      </c>
      <c r="G43" s="66" t="s">
        <v>246</v>
      </c>
      <c r="H43" s="106" t="s">
        <v>189</v>
      </c>
      <c r="I43" s="106" t="s">
        <v>265</v>
      </c>
    </row>
    <row r="44" spans="2:9" ht="26.25" customHeight="1" thickTop="1" thickBot="1" x14ac:dyDescent="0.25">
      <c r="B44" s="121"/>
      <c r="C44" s="121"/>
      <c r="D44" s="122"/>
      <c r="E44" s="107"/>
      <c r="F44" s="107"/>
      <c r="G44" s="66" t="s">
        <v>247</v>
      </c>
      <c r="H44" s="104"/>
      <c r="I44" s="107"/>
    </row>
    <row r="45" spans="2:9" ht="16.5" customHeight="1" thickTop="1" thickBot="1" x14ac:dyDescent="0.25">
      <c r="B45" s="123"/>
      <c r="C45" s="123"/>
      <c r="D45" s="124"/>
      <c r="E45" s="108"/>
      <c r="F45" s="108"/>
      <c r="G45" s="67" t="s">
        <v>188</v>
      </c>
      <c r="H45" s="103"/>
      <c r="I45" s="108"/>
    </row>
    <row r="46" spans="2:9" ht="61.5" customHeight="1" thickTop="1" thickBot="1" x14ac:dyDescent="0.25">
      <c r="B46" s="119">
        <v>10</v>
      </c>
      <c r="C46" s="119" t="s">
        <v>89</v>
      </c>
      <c r="D46" s="120" t="s">
        <v>191</v>
      </c>
      <c r="E46" s="106" t="s">
        <v>84</v>
      </c>
      <c r="F46" s="106" t="s">
        <v>192</v>
      </c>
      <c r="G46" s="66" t="s">
        <v>193</v>
      </c>
      <c r="H46" s="106" t="s">
        <v>195</v>
      </c>
      <c r="I46" s="106" t="s">
        <v>145</v>
      </c>
    </row>
    <row r="47" spans="2:9" ht="16.5" customHeight="1" thickTop="1" thickBot="1" x14ac:dyDescent="0.25">
      <c r="B47" s="123"/>
      <c r="C47" s="123"/>
      <c r="D47" s="124"/>
      <c r="E47" s="108"/>
      <c r="F47" s="108"/>
      <c r="G47" s="67" t="s">
        <v>194</v>
      </c>
      <c r="H47" s="108"/>
      <c r="I47" s="108"/>
    </row>
    <row r="48" spans="2:9" ht="13.5" thickTop="1" thickBot="1" x14ac:dyDescent="0.25">
      <c r="B48" s="119">
        <v>11</v>
      </c>
      <c r="C48" s="119" t="s">
        <v>196</v>
      </c>
      <c r="D48" s="120" t="s">
        <v>198</v>
      </c>
      <c r="E48" s="106" t="s">
        <v>266</v>
      </c>
      <c r="F48" s="110" t="s">
        <v>267</v>
      </c>
      <c r="G48" s="67" t="s">
        <v>199</v>
      </c>
      <c r="H48" s="106" t="s">
        <v>203</v>
      </c>
      <c r="I48" s="106" t="s">
        <v>204</v>
      </c>
    </row>
    <row r="49" spans="2:9" ht="16.5" customHeight="1" thickTop="1" thickBot="1" x14ac:dyDescent="0.25">
      <c r="B49" s="121"/>
      <c r="C49" s="121"/>
      <c r="D49" s="122"/>
      <c r="E49" s="107"/>
      <c r="F49" s="111"/>
      <c r="G49" s="67" t="s">
        <v>200</v>
      </c>
      <c r="H49" s="104"/>
      <c r="I49" s="104"/>
    </row>
    <row r="50" spans="2:9" ht="16.5" customHeight="1" thickTop="1" thickBot="1" x14ac:dyDescent="0.25">
      <c r="B50" s="121"/>
      <c r="C50" s="121"/>
      <c r="D50" s="122"/>
      <c r="E50" s="107"/>
      <c r="F50" s="111"/>
      <c r="G50" s="67" t="s">
        <v>201</v>
      </c>
      <c r="H50" s="104"/>
      <c r="I50" s="104"/>
    </row>
    <row r="51" spans="2:9" ht="16.5" customHeight="1" thickTop="1" thickBot="1" x14ac:dyDescent="0.25">
      <c r="B51" s="123"/>
      <c r="C51" s="123"/>
      <c r="D51" s="124"/>
      <c r="E51" s="108"/>
      <c r="F51" s="112"/>
      <c r="G51" s="67" t="s">
        <v>202</v>
      </c>
      <c r="H51" s="103"/>
      <c r="I51" s="103"/>
    </row>
    <row r="52" spans="2:9" ht="13.5" thickTop="1" thickBot="1" x14ac:dyDescent="0.25">
      <c r="B52" s="119">
        <v>12</v>
      </c>
      <c r="C52" s="119" t="s">
        <v>255</v>
      </c>
      <c r="D52" s="120" t="s">
        <v>205</v>
      </c>
      <c r="E52" s="106" t="s">
        <v>86</v>
      </c>
      <c r="F52" s="106" t="s">
        <v>206</v>
      </c>
      <c r="G52" s="78" t="s">
        <v>221</v>
      </c>
      <c r="H52" s="106" t="s">
        <v>225</v>
      </c>
      <c r="I52" s="106" t="s">
        <v>226</v>
      </c>
    </row>
    <row r="53" spans="2:9" ht="16.5" customHeight="1" thickTop="1" thickBot="1" x14ac:dyDescent="0.25">
      <c r="B53" s="121"/>
      <c r="C53" s="121"/>
      <c r="D53" s="122"/>
      <c r="E53" s="107"/>
      <c r="F53" s="107"/>
      <c r="G53" s="78" t="s">
        <v>222</v>
      </c>
      <c r="H53" s="107"/>
      <c r="I53" s="107"/>
    </row>
    <row r="54" spans="2:9" ht="16.5" customHeight="1" thickTop="1" thickBot="1" x14ac:dyDescent="0.25">
      <c r="B54" s="121"/>
      <c r="C54" s="121"/>
      <c r="D54" s="122"/>
      <c r="E54" s="107"/>
      <c r="F54" s="107"/>
      <c r="G54" s="78" t="s">
        <v>249</v>
      </c>
      <c r="H54" s="107"/>
      <c r="I54" s="107"/>
    </row>
    <row r="55" spans="2:9" ht="16.5" customHeight="1" thickTop="1" thickBot="1" x14ac:dyDescent="0.25">
      <c r="B55" s="121"/>
      <c r="C55" s="121"/>
      <c r="D55" s="122"/>
      <c r="E55" s="107"/>
      <c r="F55" s="107"/>
      <c r="G55" s="78" t="s">
        <v>223</v>
      </c>
      <c r="H55" s="107"/>
      <c r="I55" s="107"/>
    </row>
    <row r="56" spans="2:9" ht="16.5" customHeight="1" thickTop="1" thickBot="1" x14ac:dyDescent="0.25">
      <c r="B56" s="121"/>
      <c r="C56" s="121"/>
      <c r="D56" s="122"/>
      <c r="E56" s="107"/>
      <c r="F56" s="107"/>
      <c r="G56" s="78" t="s">
        <v>224</v>
      </c>
      <c r="H56" s="107"/>
      <c r="I56" s="107"/>
    </row>
    <row r="57" spans="2:9" ht="16.5" customHeight="1" thickTop="1" thickBot="1" x14ac:dyDescent="0.25">
      <c r="B57" s="123"/>
      <c r="C57" s="123"/>
      <c r="D57" s="124"/>
      <c r="E57" s="108"/>
      <c r="F57" s="108"/>
      <c r="G57" s="78" t="s">
        <v>177</v>
      </c>
      <c r="H57" s="108"/>
      <c r="I57" s="108"/>
    </row>
    <row r="58" spans="2:9" ht="13.5" thickTop="1" thickBot="1" x14ac:dyDescent="0.25">
      <c r="B58" s="119">
        <v>13</v>
      </c>
      <c r="C58" s="119" t="s">
        <v>77</v>
      </c>
      <c r="D58" s="120" t="s">
        <v>207</v>
      </c>
      <c r="E58" s="106" t="s">
        <v>250</v>
      </c>
      <c r="F58" s="106" t="s">
        <v>227</v>
      </c>
      <c r="G58" s="78" t="s">
        <v>228</v>
      </c>
      <c r="H58" s="106" t="s">
        <v>231</v>
      </c>
      <c r="I58" s="106" t="s">
        <v>145</v>
      </c>
    </row>
    <row r="59" spans="2:9" ht="33.75" customHeight="1" thickTop="1" thickBot="1" x14ac:dyDescent="0.25">
      <c r="B59" s="121"/>
      <c r="C59" s="121"/>
      <c r="D59" s="122"/>
      <c r="E59" s="107"/>
      <c r="F59" s="107"/>
      <c r="G59" s="77" t="s">
        <v>230</v>
      </c>
      <c r="H59" s="107"/>
      <c r="I59" s="107"/>
    </row>
    <row r="60" spans="2:9" ht="16.5" customHeight="1" thickTop="1" thickBot="1" x14ac:dyDescent="0.25">
      <c r="B60" s="123"/>
      <c r="C60" s="123"/>
      <c r="D60" s="124"/>
      <c r="E60" s="108"/>
      <c r="F60" s="108"/>
      <c r="G60" s="78" t="s">
        <v>229</v>
      </c>
      <c r="H60" s="108"/>
      <c r="I60" s="108"/>
    </row>
    <row r="61" spans="2:9" ht="49.5" thickTop="1" thickBot="1" x14ac:dyDescent="0.25">
      <c r="B61" s="117">
        <v>14</v>
      </c>
      <c r="C61" s="117" t="s">
        <v>90</v>
      </c>
      <c r="D61" s="118" t="s">
        <v>232</v>
      </c>
      <c r="E61" s="109" t="s">
        <v>233</v>
      </c>
      <c r="F61" s="109" t="s">
        <v>234</v>
      </c>
      <c r="G61" s="77" t="s">
        <v>237</v>
      </c>
      <c r="H61" s="109" t="s">
        <v>238</v>
      </c>
      <c r="I61" s="109" t="s">
        <v>239</v>
      </c>
    </row>
    <row r="62" spans="2:9" ht="16.5" customHeight="1" thickTop="1" thickBot="1" x14ac:dyDescent="0.25">
      <c r="B62" s="117"/>
      <c r="C62" s="117"/>
      <c r="D62" s="118"/>
      <c r="E62" s="109"/>
      <c r="F62" s="109"/>
      <c r="G62" s="78" t="s">
        <v>235</v>
      </c>
      <c r="H62" s="105"/>
      <c r="I62" s="105"/>
    </row>
    <row r="63" spans="2:9" ht="37.5" thickTop="1" thickBot="1" x14ac:dyDescent="0.25">
      <c r="B63" s="117"/>
      <c r="C63" s="117"/>
      <c r="D63" s="118"/>
      <c r="E63" s="109"/>
      <c r="F63" s="109"/>
      <c r="G63" s="77" t="s">
        <v>251</v>
      </c>
      <c r="H63" s="105"/>
      <c r="I63" s="105"/>
    </row>
    <row r="64" spans="2:9" ht="25.5" thickTop="1" thickBot="1" x14ac:dyDescent="0.25">
      <c r="B64" s="117"/>
      <c r="C64" s="117"/>
      <c r="D64" s="118"/>
      <c r="E64" s="109"/>
      <c r="F64" s="109"/>
      <c r="G64" s="79" t="s">
        <v>236</v>
      </c>
      <c r="H64" s="105"/>
      <c r="I64" s="105"/>
    </row>
    <row r="65" ht="12.75" thickTop="1" x14ac:dyDescent="0.2"/>
  </sheetData>
  <mergeCells count="99">
    <mergeCell ref="C4:C10"/>
    <mergeCell ref="B4:B10"/>
    <mergeCell ref="F11:F14"/>
    <mergeCell ref="H11:H14"/>
    <mergeCell ref="I11:I14"/>
    <mergeCell ref="H17:H21"/>
    <mergeCell ref="I17:I21"/>
    <mergeCell ref="H4:H10"/>
    <mergeCell ref="I4:I10"/>
    <mergeCell ref="F17:F21"/>
    <mergeCell ref="E17:E21"/>
    <mergeCell ref="D17:D21"/>
    <mergeCell ref="F4:F10"/>
    <mergeCell ref="E4:E10"/>
    <mergeCell ref="D4:D10"/>
    <mergeCell ref="C15:C16"/>
    <mergeCell ref="B15:B16"/>
    <mergeCell ref="C30:C37"/>
    <mergeCell ref="B30:B37"/>
    <mergeCell ref="E11:E14"/>
    <mergeCell ref="D11:D14"/>
    <mergeCell ref="C11:C14"/>
    <mergeCell ref="B11:B14"/>
    <mergeCell ref="E30:E33"/>
    <mergeCell ref="D30:D33"/>
    <mergeCell ref="B17:B21"/>
    <mergeCell ref="H30:H33"/>
    <mergeCell ref="F25:F29"/>
    <mergeCell ref="E25:E29"/>
    <mergeCell ref="D25:D29"/>
    <mergeCell ref="H22:H24"/>
    <mergeCell ref="I15:I16"/>
    <mergeCell ref="H15:H16"/>
    <mergeCell ref="B22:B24"/>
    <mergeCell ref="C17:C21"/>
    <mergeCell ref="C25:C29"/>
    <mergeCell ref="B25:B29"/>
    <mergeCell ref="F22:F24"/>
    <mergeCell ref="E22:E24"/>
    <mergeCell ref="D22:D24"/>
    <mergeCell ref="C22:C24"/>
    <mergeCell ref="I22:I42"/>
    <mergeCell ref="D34:D37"/>
    <mergeCell ref="E34:E37"/>
    <mergeCell ref="F34:F37"/>
    <mergeCell ref="H25:H29"/>
    <mergeCell ref="F30:F33"/>
    <mergeCell ref="F15:F16"/>
    <mergeCell ref="E15:E16"/>
    <mergeCell ref="D15:D16"/>
    <mergeCell ref="B38:B42"/>
    <mergeCell ref="H38:H42"/>
    <mergeCell ref="F43:F45"/>
    <mergeCell ref="E43:E45"/>
    <mergeCell ref="D43:D45"/>
    <mergeCell ref="C43:C45"/>
    <mergeCell ref="B43:B45"/>
    <mergeCell ref="H43:H45"/>
    <mergeCell ref="H34:H37"/>
    <mergeCell ref="F38:F42"/>
    <mergeCell ref="C38:C42"/>
    <mergeCell ref="D38:D42"/>
    <mergeCell ref="E38:E42"/>
    <mergeCell ref="B52:B57"/>
    <mergeCell ref="C48:C51"/>
    <mergeCell ref="B48:B51"/>
    <mergeCell ref="I43:I45"/>
    <mergeCell ref="B46:B47"/>
    <mergeCell ref="C46:C47"/>
    <mergeCell ref="D46:D47"/>
    <mergeCell ref="E46:E47"/>
    <mergeCell ref="F46:F47"/>
    <mergeCell ref="H46:H47"/>
    <mergeCell ref="I46:I47"/>
    <mergeCell ref="H48:H51"/>
    <mergeCell ref="I48:I51"/>
    <mergeCell ref="F48:F51"/>
    <mergeCell ref="E48:E51"/>
    <mergeCell ref="D48:D51"/>
    <mergeCell ref="H52:H57"/>
    <mergeCell ref="I52:I57"/>
    <mergeCell ref="F58:F60"/>
    <mergeCell ref="E58:E60"/>
    <mergeCell ref="D58:D60"/>
    <mergeCell ref="F52:F57"/>
    <mergeCell ref="E52:E57"/>
    <mergeCell ref="D52:D57"/>
    <mergeCell ref="C52:C57"/>
    <mergeCell ref="C58:C60"/>
    <mergeCell ref="B58:B60"/>
    <mergeCell ref="H58:H60"/>
    <mergeCell ref="I58:I60"/>
    <mergeCell ref="F61:F64"/>
    <mergeCell ref="E61:E64"/>
    <mergeCell ref="D61:D64"/>
    <mergeCell ref="C61:C64"/>
    <mergeCell ref="B61:B64"/>
    <mergeCell ref="H61:H64"/>
    <mergeCell ref="I61:I6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19"/>
  <sheetViews>
    <sheetView showGridLines="0" workbookViewId="0">
      <selection activeCell="C15" sqref="C15"/>
    </sheetView>
  </sheetViews>
  <sheetFormatPr baseColWidth="10" defaultRowHeight="15" x14ac:dyDescent="0.25"/>
  <cols>
    <col min="3" max="3" width="83.42578125" customWidth="1"/>
    <col min="4" max="4" width="6.7109375" bestFit="1" customWidth="1"/>
    <col min="5" max="5" width="5.7109375" bestFit="1" customWidth="1"/>
    <col min="6" max="7" width="5.5703125" bestFit="1" customWidth="1"/>
    <col min="10" max="10" width="82.5703125" customWidth="1"/>
    <col min="11" max="11" width="4.42578125" bestFit="1" customWidth="1"/>
    <col min="12" max="12" width="4.28515625" bestFit="1" customWidth="1"/>
    <col min="13" max="13" width="4" bestFit="1" customWidth="1"/>
    <col min="14" max="14" width="4.5703125" bestFit="1" customWidth="1"/>
    <col min="15" max="15" width="3.7109375" bestFit="1" customWidth="1"/>
  </cols>
  <sheetData>
    <row r="1" spans="3:15" ht="15.75" thickBot="1" x14ac:dyDescent="0.3"/>
    <row r="2" spans="3:15" ht="16.5" thickTop="1" thickBot="1" x14ac:dyDescent="0.3">
      <c r="C2" s="113" t="s">
        <v>75</v>
      </c>
      <c r="D2" s="116" t="s">
        <v>88</v>
      </c>
      <c r="E2" s="116"/>
      <c r="F2" s="116"/>
      <c r="G2" s="116"/>
    </row>
    <row r="3" spans="3:15" ht="20.25" thickTop="1" thickBot="1" x14ac:dyDescent="0.35">
      <c r="C3" s="113"/>
      <c r="D3" s="72">
        <v>2024</v>
      </c>
      <c r="E3" s="72">
        <v>2025</v>
      </c>
      <c r="F3" s="72">
        <v>2026</v>
      </c>
      <c r="G3" s="72">
        <v>2027</v>
      </c>
      <c r="J3" s="139">
        <v>2024</v>
      </c>
      <c r="K3" s="139"/>
      <c r="L3" s="139"/>
      <c r="M3" s="139"/>
      <c r="N3" s="139"/>
      <c r="O3" s="139"/>
    </row>
    <row r="4" spans="3:15" ht="16.5" thickTop="1" thickBot="1" x14ac:dyDescent="0.3">
      <c r="C4" s="66" t="s">
        <v>126</v>
      </c>
      <c r="D4" s="73"/>
      <c r="E4" s="73"/>
      <c r="F4" s="71"/>
      <c r="G4" s="71"/>
      <c r="J4" s="113" t="s">
        <v>75</v>
      </c>
      <c r="K4" s="114" t="s">
        <v>88</v>
      </c>
      <c r="L4" s="115"/>
      <c r="M4" s="115"/>
      <c r="N4" s="115"/>
      <c r="O4" s="115"/>
    </row>
    <row r="5" spans="3:15" ht="16.5" thickTop="1" thickBot="1" x14ac:dyDescent="0.3">
      <c r="C5" s="66" t="s">
        <v>127</v>
      </c>
      <c r="D5" s="71"/>
      <c r="E5" s="73"/>
      <c r="F5" s="71"/>
      <c r="G5" s="71"/>
      <c r="J5" s="113"/>
      <c r="K5" s="72" t="s">
        <v>209</v>
      </c>
      <c r="L5" s="72" t="s">
        <v>210</v>
      </c>
      <c r="M5" s="72" t="s">
        <v>211</v>
      </c>
      <c r="N5" s="72" t="s">
        <v>212</v>
      </c>
      <c r="O5" s="76" t="s">
        <v>213</v>
      </c>
    </row>
    <row r="6" spans="3:15" ht="16.5" thickTop="1" thickBot="1" x14ac:dyDescent="0.3">
      <c r="C6" s="66" t="s">
        <v>128</v>
      </c>
      <c r="D6" s="73"/>
      <c r="E6" s="73"/>
      <c r="F6" s="73"/>
      <c r="G6" s="73"/>
      <c r="J6" s="66" t="s">
        <v>126</v>
      </c>
      <c r="K6" s="73"/>
      <c r="L6" s="73"/>
      <c r="M6" s="73"/>
      <c r="N6" s="73"/>
      <c r="O6" s="73"/>
    </row>
    <row r="7" spans="3:15" ht="16.5" thickTop="1" thickBot="1" x14ac:dyDescent="0.3">
      <c r="C7" s="66" t="s">
        <v>157</v>
      </c>
      <c r="D7" s="71"/>
      <c r="E7" s="73"/>
      <c r="F7" s="71"/>
      <c r="G7" s="71"/>
      <c r="J7" s="66" t="s">
        <v>128</v>
      </c>
      <c r="K7" s="71"/>
      <c r="L7" s="71"/>
      <c r="M7" s="73"/>
      <c r="N7" s="73"/>
      <c r="O7" s="73"/>
    </row>
    <row r="8" spans="3:15" ht="16.5" thickTop="1" thickBot="1" x14ac:dyDescent="0.3">
      <c r="C8" s="66" t="s">
        <v>131</v>
      </c>
      <c r="D8" s="71"/>
      <c r="E8" s="73"/>
      <c r="F8" s="73"/>
      <c r="G8" s="71"/>
      <c r="J8" s="66" t="s">
        <v>245</v>
      </c>
      <c r="K8" s="71"/>
      <c r="L8" s="71"/>
      <c r="M8" s="71"/>
      <c r="N8" s="73"/>
      <c r="O8" s="73"/>
    </row>
    <row r="9" spans="3:15" ht="16.5" thickTop="1" thickBot="1" x14ac:dyDescent="0.3">
      <c r="C9" s="66" t="s">
        <v>245</v>
      </c>
      <c r="D9" s="73"/>
      <c r="E9" s="71"/>
      <c r="F9" s="71"/>
      <c r="G9" s="71"/>
      <c r="J9" s="66" t="s">
        <v>207</v>
      </c>
      <c r="K9" s="73"/>
      <c r="L9" s="73"/>
      <c r="M9" s="73"/>
      <c r="N9" s="73"/>
      <c r="O9" s="73"/>
    </row>
    <row r="10" spans="3:15" ht="16.5" thickTop="1" thickBot="1" x14ac:dyDescent="0.3">
      <c r="C10" s="66" t="s">
        <v>132</v>
      </c>
      <c r="D10" s="71"/>
      <c r="E10" s="73"/>
      <c r="F10" s="73"/>
      <c r="G10" s="71"/>
      <c r="J10" s="64"/>
      <c r="K10" s="75"/>
      <c r="L10" s="75"/>
      <c r="M10" s="75"/>
      <c r="N10" s="75"/>
      <c r="O10" s="75"/>
    </row>
    <row r="11" spans="3:15" ht="16.5" thickTop="1" thickBot="1" x14ac:dyDescent="0.3">
      <c r="C11" s="66" t="s">
        <v>133</v>
      </c>
      <c r="D11" s="71"/>
      <c r="E11" s="73"/>
      <c r="F11" s="73"/>
      <c r="G11" s="73"/>
      <c r="J11" s="64"/>
      <c r="K11" s="75"/>
      <c r="L11" s="75"/>
      <c r="M11" s="75"/>
      <c r="N11" s="75"/>
      <c r="O11" s="75"/>
    </row>
    <row r="12" spans="3:15" ht="16.5" thickTop="1" thickBot="1" x14ac:dyDescent="0.3">
      <c r="C12" s="66" t="s">
        <v>135</v>
      </c>
      <c r="D12" s="71"/>
      <c r="E12" s="73"/>
      <c r="F12" s="71"/>
      <c r="G12" s="71"/>
      <c r="J12" s="64"/>
      <c r="K12" s="75"/>
      <c r="L12" s="75"/>
      <c r="M12" s="75"/>
      <c r="N12" s="75"/>
      <c r="O12" s="75"/>
    </row>
    <row r="13" spans="3:15" ht="16.5" thickTop="1" thickBot="1" x14ac:dyDescent="0.3">
      <c r="C13" s="66" t="s">
        <v>186</v>
      </c>
      <c r="D13" s="71"/>
      <c r="E13" s="73"/>
      <c r="F13" s="73"/>
      <c r="G13" s="73"/>
      <c r="J13" s="74"/>
      <c r="K13" s="75"/>
      <c r="L13" s="75"/>
      <c r="M13" s="75"/>
      <c r="N13" s="75"/>
      <c r="O13" s="75"/>
    </row>
    <row r="14" spans="3:15" ht="16.5" thickTop="1" thickBot="1" x14ac:dyDescent="0.3">
      <c r="C14" s="66" t="s">
        <v>191</v>
      </c>
      <c r="D14" s="71"/>
      <c r="E14" s="73"/>
      <c r="F14" s="71"/>
      <c r="G14" s="71"/>
      <c r="J14" s="64"/>
      <c r="K14" s="75"/>
      <c r="L14" s="75"/>
      <c r="M14" s="75"/>
      <c r="N14" s="75"/>
      <c r="O14" s="75"/>
    </row>
    <row r="15" spans="3:15" ht="16.5" thickTop="1" thickBot="1" x14ac:dyDescent="0.3">
      <c r="C15" s="66" t="s">
        <v>198</v>
      </c>
      <c r="D15" s="71"/>
      <c r="E15" s="73"/>
      <c r="F15" s="71"/>
      <c r="G15" s="71"/>
      <c r="J15" s="64"/>
      <c r="K15" s="75"/>
      <c r="L15" s="75"/>
      <c r="M15" s="75"/>
      <c r="N15" s="75"/>
      <c r="O15" s="75"/>
    </row>
    <row r="16" spans="3:15" ht="16.5" thickTop="1" thickBot="1" x14ac:dyDescent="0.3">
      <c r="C16" s="66" t="s">
        <v>205</v>
      </c>
      <c r="D16" s="71"/>
      <c r="E16" s="73"/>
      <c r="F16" s="71"/>
      <c r="G16" s="71"/>
      <c r="J16" s="64"/>
      <c r="K16" s="75"/>
      <c r="L16" s="75"/>
      <c r="M16" s="75"/>
      <c r="N16" s="75"/>
      <c r="O16" s="75"/>
    </row>
    <row r="17" spans="3:15" ht="16.5" thickTop="1" thickBot="1" x14ac:dyDescent="0.3">
      <c r="C17" s="66" t="s">
        <v>207</v>
      </c>
      <c r="D17" s="73"/>
      <c r="E17" s="73"/>
      <c r="F17" s="73"/>
      <c r="G17" s="73"/>
      <c r="J17" s="74"/>
      <c r="K17" s="75"/>
      <c r="L17" s="75"/>
      <c r="M17" s="75"/>
      <c r="N17" s="75"/>
      <c r="O17" s="75"/>
    </row>
    <row r="18" spans="3:15" ht="16.5" thickTop="1" thickBot="1" x14ac:dyDescent="0.3">
      <c r="C18" s="66" t="s">
        <v>208</v>
      </c>
      <c r="D18" s="71"/>
      <c r="E18" s="73"/>
      <c r="F18" s="71"/>
      <c r="G18" s="71"/>
      <c r="J18" s="64"/>
      <c r="K18" s="75"/>
      <c r="L18" s="75"/>
      <c r="M18" s="75"/>
      <c r="N18" s="75"/>
      <c r="O18" s="75"/>
    </row>
    <row r="19" spans="3:15" ht="15.75" thickTop="1" x14ac:dyDescent="0.25"/>
  </sheetData>
  <mergeCells count="5">
    <mergeCell ref="J4:J5"/>
    <mergeCell ref="K4:O4"/>
    <mergeCell ref="D2:G2"/>
    <mergeCell ref="C2:C3"/>
    <mergeCell ref="J3:O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71"/>
  <sheetViews>
    <sheetView showGridLines="0" tabSelected="1" topLeftCell="A55" workbookViewId="0">
      <selection activeCell="AD13" sqref="AD13"/>
    </sheetView>
  </sheetViews>
  <sheetFormatPr baseColWidth="10" defaultRowHeight="15.75" x14ac:dyDescent="0.25"/>
  <cols>
    <col min="1" max="1" width="11.42578125" style="142"/>
    <col min="2" max="2" width="30.42578125" style="140" customWidth="1"/>
    <col min="3" max="3" width="36.28515625" style="141" customWidth="1"/>
    <col min="4" max="4" width="6" style="141" customWidth="1"/>
    <col min="5" max="5" width="3.42578125" style="141" customWidth="1"/>
    <col min="6" max="6" width="3.28515625" style="141" customWidth="1"/>
    <col min="7" max="7" width="3.5703125" style="141" customWidth="1"/>
    <col min="8" max="8" width="3.140625" style="141" customWidth="1"/>
    <col min="9" max="9" width="5.42578125" style="141" customWidth="1"/>
    <col min="10" max="10" width="3.42578125" style="141" customWidth="1"/>
    <col min="11" max="11" width="3.7109375" style="141" customWidth="1"/>
    <col min="12" max="12" width="3.42578125" style="141" customWidth="1"/>
    <col min="13" max="13" width="3.85546875" style="141" customWidth="1"/>
    <col min="14" max="14" width="3.28515625" style="141" customWidth="1"/>
    <col min="15" max="15" width="2.85546875" style="141" customWidth="1"/>
    <col min="16" max="16" width="3.5703125" style="141" customWidth="1"/>
    <col min="17" max="17" width="3.42578125" style="141" customWidth="1"/>
    <col min="18" max="18" width="3.28515625" style="141" customWidth="1"/>
    <col min="19" max="19" width="3.5703125" style="141" customWidth="1"/>
    <col min="20" max="20" width="3.140625" style="142" customWidth="1"/>
    <col min="21" max="21" width="4.5703125" style="142" customWidth="1"/>
    <col min="22" max="22" width="3.42578125" style="142" customWidth="1"/>
    <col min="23" max="23" width="3.7109375" style="142" customWidth="1"/>
    <col min="24" max="24" width="3.42578125" style="142" customWidth="1"/>
    <col min="25" max="25" width="3.85546875" style="142" customWidth="1"/>
    <col min="26" max="26" width="3.28515625" style="142" customWidth="1"/>
    <col min="27" max="27" width="2.85546875" style="142" customWidth="1"/>
    <col min="28" max="28" width="3.5703125" style="142" customWidth="1"/>
    <col min="29" max="29" width="3.42578125" style="142" customWidth="1"/>
    <col min="30" max="30" width="3.28515625" style="142" customWidth="1"/>
    <col min="31" max="31" width="3.5703125" style="142" customWidth="1"/>
    <col min="32" max="32" width="3.140625" style="142" customWidth="1"/>
    <col min="33" max="33" width="4.5703125" style="142" customWidth="1"/>
    <col min="34" max="34" width="3.42578125" style="142" customWidth="1"/>
    <col min="35" max="35" width="3.7109375" style="142" customWidth="1"/>
    <col min="36" max="36" width="3.42578125" style="142" customWidth="1"/>
    <col min="37" max="37" width="3.85546875" style="142" customWidth="1"/>
    <col min="38" max="38" width="3.28515625" style="142" customWidth="1"/>
    <col min="39" max="39" width="2.85546875" style="142" customWidth="1"/>
    <col min="40" max="40" width="3.5703125" style="142" customWidth="1"/>
    <col min="41" max="41" width="3.42578125" style="142" customWidth="1"/>
    <col min="42" max="42" width="3.28515625" style="142" customWidth="1"/>
    <col min="43" max="43" width="3.5703125" style="142" customWidth="1"/>
    <col min="44" max="44" width="3.140625" style="142" customWidth="1"/>
    <col min="45" max="45" width="6.85546875" style="142" bestFit="1" customWidth="1"/>
    <col min="46" max="46" width="11.85546875" style="142" customWidth="1"/>
    <col min="47" max="16384" width="11.42578125" style="142"/>
  </cols>
  <sheetData>
    <row r="1" spans="2:46" ht="16.5" thickBot="1" x14ac:dyDescent="0.3"/>
    <row r="2" spans="2:46" ht="15.75" customHeight="1" thickTop="1" thickBot="1" x14ac:dyDescent="0.3">
      <c r="B2" s="169" t="s">
        <v>75</v>
      </c>
      <c r="C2" s="88" t="s">
        <v>136</v>
      </c>
      <c r="D2" s="125" t="s">
        <v>242</v>
      </c>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7"/>
      <c r="AS2" s="135" t="s">
        <v>240</v>
      </c>
      <c r="AT2" s="136" t="s">
        <v>241</v>
      </c>
    </row>
    <row r="3" spans="2:46" ht="17.25" thickTop="1" thickBot="1" x14ac:dyDescent="0.3">
      <c r="B3" s="169"/>
      <c r="C3" s="88"/>
      <c r="D3" s="125">
        <v>2024</v>
      </c>
      <c r="E3" s="126"/>
      <c r="F3" s="126"/>
      <c r="G3" s="126"/>
      <c r="H3" s="127"/>
      <c r="I3" s="128">
        <v>2025</v>
      </c>
      <c r="J3" s="129"/>
      <c r="K3" s="129"/>
      <c r="L3" s="129"/>
      <c r="M3" s="129"/>
      <c r="N3" s="129"/>
      <c r="O3" s="129"/>
      <c r="P3" s="129"/>
      <c r="Q3" s="129"/>
      <c r="R3" s="129"/>
      <c r="S3" s="129"/>
      <c r="T3" s="130"/>
      <c r="U3" s="128">
        <v>2026</v>
      </c>
      <c r="V3" s="129"/>
      <c r="W3" s="129"/>
      <c r="X3" s="129"/>
      <c r="Y3" s="129"/>
      <c r="Z3" s="129"/>
      <c r="AA3" s="129"/>
      <c r="AB3" s="129"/>
      <c r="AC3" s="129"/>
      <c r="AD3" s="129"/>
      <c r="AE3" s="129"/>
      <c r="AF3" s="130"/>
      <c r="AG3" s="128">
        <v>2027</v>
      </c>
      <c r="AH3" s="129"/>
      <c r="AI3" s="129"/>
      <c r="AJ3" s="129"/>
      <c r="AK3" s="129"/>
      <c r="AL3" s="129"/>
      <c r="AM3" s="129"/>
      <c r="AN3" s="129"/>
      <c r="AO3" s="129"/>
      <c r="AP3" s="129"/>
      <c r="AQ3" s="129"/>
      <c r="AR3" s="130"/>
      <c r="AS3" s="135"/>
      <c r="AT3" s="136"/>
    </row>
    <row r="4" spans="2:46" ht="15.75" customHeight="1" thickTop="1" thickBot="1" x14ac:dyDescent="0.3">
      <c r="B4" s="169"/>
      <c r="C4" s="88"/>
      <c r="D4" s="131" t="s">
        <v>209</v>
      </c>
      <c r="E4" s="9" t="s">
        <v>210</v>
      </c>
      <c r="F4" s="9" t="s">
        <v>211</v>
      </c>
      <c r="G4" s="9" t="s">
        <v>212</v>
      </c>
      <c r="H4" s="9" t="s">
        <v>213</v>
      </c>
      <c r="I4" s="9" t="s">
        <v>214</v>
      </c>
      <c r="J4" s="9" t="s">
        <v>215</v>
      </c>
      <c r="K4" s="9" t="s">
        <v>216</v>
      </c>
      <c r="L4" s="9" t="s">
        <v>217</v>
      </c>
      <c r="M4" s="9" t="s">
        <v>218</v>
      </c>
      <c r="N4" s="9" t="s">
        <v>219</v>
      </c>
      <c r="O4" s="9" t="s">
        <v>220</v>
      </c>
      <c r="P4" s="9" t="s">
        <v>209</v>
      </c>
      <c r="Q4" s="9" t="s">
        <v>210</v>
      </c>
      <c r="R4" s="9" t="s">
        <v>211</v>
      </c>
      <c r="S4" s="9" t="s">
        <v>212</v>
      </c>
      <c r="T4" s="132" t="s">
        <v>213</v>
      </c>
      <c r="U4" s="132" t="s">
        <v>214</v>
      </c>
      <c r="V4" s="132" t="s">
        <v>215</v>
      </c>
      <c r="W4" s="132" t="s">
        <v>216</v>
      </c>
      <c r="X4" s="132" t="s">
        <v>217</v>
      </c>
      <c r="Y4" s="132" t="s">
        <v>218</v>
      </c>
      <c r="Z4" s="132" t="s">
        <v>219</v>
      </c>
      <c r="AA4" s="132" t="s">
        <v>220</v>
      </c>
      <c r="AB4" s="132" t="s">
        <v>209</v>
      </c>
      <c r="AC4" s="132" t="s">
        <v>210</v>
      </c>
      <c r="AD4" s="132" t="s">
        <v>211</v>
      </c>
      <c r="AE4" s="132" t="s">
        <v>212</v>
      </c>
      <c r="AF4" s="132" t="s">
        <v>213</v>
      </c>
      <c r="AG4" s="133" t="s">
        <v>214</v>
      </c>
      <c r="AH4" s="133" t="s">
        <v>215</v>
      </c>
      <c r="AI4" s="133" t="s">
        <v>216</v>
      </c>
      <c r="AJ4" s="133" t="s">
        <v>217</v>
      </c>
      <c r="AK4" s="133" t="s">
        <v>218</v>
      </c>
      <c r="AL4" s="133" t="s">
        <v>219</v>
      </c>
      <c r="AM4" s="133" t="s">
        <v>220</v>
      </c>
      <c r="AN4" s="133" t="s">
        <v>209</v>
      </c>
      <c r="AO4" s="134" t="s">
        <v>210</v>
      </c>
      <c r="AP4" s="134" t="s">
        <v>211</v>
      </c>
      <c r="AQ4" s="134" t="s">
        <v>212</v>
      </c>
      <c r="AR4" s="134" t="s">
        <v>213</v>
      </c>
      <c r="AS4" s="137"/>
      <c r="AT4" s="138"/>
    </row>
    <row r="5" spans="2:46" ht="40.5" thickTop="1" thickBot="1" x14ac:dyDescent="0.3">
      <c r="B5" s="153" t="s">
        <v>126</v>
      </c>
      <c r="C5" s="154" t="s">
        <v>148</v>
      </c>
      <c r="D5" s="143"/>
      <c r="E5" s="143"/>
      <c r="F5" s="143"/>
      <c r="G5" s="143"/>
      <c r="H5" s="143"/>
      <c r="I5" s="143"/>
      <c r="J5" s="143"/>
      <c r="K5" s="143"/>
      <c r="L5" s="143"/>
      <c r="M5" s="143"/>
      <c r="N5" s="143"/>
      <c r="O5" s="143"/>
      <c r="P5" s="143"/>
      <c r="Q5" s="143"/>
      <c r="R5" s="143"/>
      <c r="S5" s="143"/>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5">
        <v>1</v>
      </c>
      <c r="AT5" s="146">
        <f>(AS5+AS6+AS7+AS8+AS9+AS10+AS11)/700*8</f>
        <v>0.08</v>
      </c>
    </row>
    <row r="6" spans="2:46" ht="27" thickTop="1" thickBot="1" x14ac:dyDescent="0.3">
      <c r="B6" s="153"/>
      <c r="C6" s="155" t="s">
        <v>149</v>
      </c>
      <c r="D6" s="145"/>
      <c r="E6" s="145"/>
      <c r="F6" s="145"/>
      <c r="G6" s="145"/>
      <c r="H6" s="145"/>
      <c r="I6" s="145"/>
      <c r="J6" s="145"/>
      <c r="K6" s="145"/>
      <c r="L6" s="145"/>
      <c r="M6" s="145"/>
      <c r="N6" s="145"/>
      <c r="O6" s="145"/>
      <c r="P6" s="145"/>
      <c r="Q6" s="145"/>
      <c r="R6" s="145"/>
      <c r="S6" s="145"/>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5">
        <v>1</v>
      </c>
      <c r="AT6" s="146"/>
    </row>
    <row r="7" spans="2:46" ht="27" thickTop="1" thickBot="1" x14ac:dyDescent="0.3">
      <c r="B7" s="153"/>
      <c r="C7" s="155" t="s">
        <v>150</v>
      </c>
      <c r="D7" s="145"/>
      <c r="E7" s="145"/>
      <c r="F7" s="145"/>
      <c r="G7" s="145"/>
      <c r="H7" s="145"/>
      <c r="I7" s="145"/>
      <c r="J7" s="145"/>
      <c r="K7" s="145"/>
      <c r="L7" s="145"/>
      <c r="M7" s="145"/>
      <c r="N7" s="145"/>
      <c r="O7" s="145"/>
      <c r="P7" s="145"/>
      <c r="Q7" s="145"/>
      <c r="R7" s="145"/>
      <c r="S7" s="145"/>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5">
        <v>1</v>
      </c>
      <c r="AT7" s="146"/>
    </row>
    <row r="8" spans="2:46" ht="17.25" thickTop="1" thickBot="1" x14ac:dyDescent="0.3">
      <c r="B8" s="153"/>
      <c r="C8" s="155" t="s">
        <v>151</v>
      </c>
      <c r="D8" s="145"/>
      <c r="E8" s="145"/>
      <c r="F8" s="145"/>
      <c r="G8" s="145"/>
      <c r="H8" s="145"/>
      <c r="I8" s="145"/>
      <c r="J8" s="145"/>
      <c r="K8" s="145"/>
      <c r="L8" s="145"/>
      <c r="M8" s="145"/>
      <c r="N8" s="145"/>
      <c r="O8" s="145"/>
      <c r="P8" s="145"/>
      <c r="Q8" s="145"/>
      <c r="R8" s="145"/>
      <c r="S8" s="145"/>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5">
        <v>1</v>
      </c>
      <c r="AT8" s="146"/>
    </row>
    <row r="9" spans="2:46" ht="18.75" customHeight="1" thickTop="1" thickBot="1" x14ac:dyDescent="0.3">
      <c r="B9" s="153"/>
      <c r="C9" s="155" t="s">
        <v>152</v>
      </c>
      <c r="D9" s="145"/>
      <c r="E9" s="145"/>
      <c r="F9" s="145"/>
      <c r="G9" s="145"/>
      <c r="H9" s="145"/>
      <c r="I9" s="145"/>
      <c r="J9" s="145"/>
      <c r="K9" s="145"/>
      <c r="L9" s="145"/>
      <c r="M9" s="145"/>
      <c r="N9" s="145"/>
      <c r="O9" s="145"/>
      <c r="P9" s="145"/>
      <c r="Q9" s="145"/>
      <c r="R9" s="145"/>
      <c r="S9" s="145"/>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5">
        <v>1</v>
      </c>
      <c r="AT9" s="146"/>
    </row>
    <row r="10" spans="2:46" ht="17.25" thickTop="1" thickBot="1" x14ac:dyDescent="0.3">
      <c r="B10" s="153"/>
      <c r="C10" s="155" t="s">
        <v>153</v>
      </c>
      <c r="D10" s="145"/>
      <c r="E10" s="145"/>
      <c r="F10" s="145"/>
      <c r="G10" s="145"/>
      <c r="H10" s="145"/>
      <c r="I10" s="145"/>
      <c r="J10" s="145"/>
      <c r="K10" s="145"/>
      <c r="L10" s="145"/>
      <c r="M10" s="145"/>
      <c r="N10" s="145"/>
      <c r="O10" s="145"/>
      <c r="P10" s="145"/>
      <c r="Q10" s="145"/>
      <c r="R10" s="145"/>
      <c r="S10" s="145"/>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5">
        <v>1</v>
      </c>
      <c r="AT10" s="146"/>
    </row>
    <row r="11" spans="2:46" ht="17.25" thickTop="1" thickBot="1" x14ac:dyDescent="0.3">
      <c r="B11" s="153"/>
      <c r="C11" s="155" t="s">
        <v>154</v>
      </c>
      <c r="D11" s="145"/>
      <c r="E11" s="145"/>
      <c r="F11" s="145"/>
      <c r="G11" s="145"/>
      <c r="H11" s="145"/>
      <c r="I11" s="145"/>
      <c r="J11" s="145"/>
      <c r="K11" s="145"/>
      <c r="L11" s="145"/>
      <c r="M11" s="145"/>
      <c r="N11" s="145"/>
      <c r="O11" s="145"/>
      <c r="P11" s="145"/>
      <c r="Q11" s="145"/>
      <c r="R11" s="145"/>
      <c r="S11" s="145"/>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5">
        <v>1</v>
      </c>
      <c r="AT11" s="146"/>
    </row>
    <row r="12" spans="2:46" ht="39.75" thickTop="1" thickBot="1" x14ac:dyDescent="0.3">
      <c r="B12" s="153" t="s">
        <v>127</v>
      </c>
      <c r="C12" s="155" t="s">
        <v>138</v>
      </c>
      <c r="D12" s="145"/>
      <c r="E12" s="145"/>
      <c r="F12" s="145"/>
      <c r="G12" s="145"/>
      <c r="H12" s="145"/>
      <c r="I12" s="145"/>
      <c r="J12" s="145"/>
      <c r="K12" s="145"/>
      <c r="L12" s="145"/>
      <c r="M12" s="145"/>
      <c r="N12" s="145"/>
      <c r="O12" s="145"/>
      <c r="P12" s="145"/>
      <c r="Q12" s="145"/>
      <c r="R12" s="145"/>
      <c r="S12" s="145"/>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7">
        <v>1</v>
      </c>
      <c r="AT12" s="146">
        <f>(AS12+AS13+AS14+AS15)/400*7</f>
        <v>7.0000000000000007E-2</v>
      </c>
    </row>
    <row r="13" spans="2:46" ht="27.75" thickTop="1" thickBot="1" x14ac:dyDescent="0.3">
      <c r="B13" s="153"/>
      <c r="C13" s="154" t="s">
        <v>243</v>
      </c>
      <c r="D13" s="143"/>
      <c r="E13" s="143"/>
      <c r="F13" s="143"/>
      <c r="G13" s="143"/>
      <c r="H13" s="143"/>
      <c r="I13" s="143"/>
      <c r="J13" s="143"/>
      <c r="K13" s="143"/>
      <c r="L13" s="143"/>
      <c r="M13" s="143"/>
      <c r="N13" s="143"/>
      <c r="O13" s="143"/>
      <c r="P13" s="143"/>
      <c r="Q13" s="143"/>
      <c r="R13" s="143"/>
      <c r="S13" s="143"/>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7">
        <v>1</v>
      </c>
      <c r="AT13" s="146"/>
    </row>
    <row r="14" spans="2:46" ht="27" thickTop="1" thickBot="1" x14ac:dyDescent="0.3">
      <c r="B14" s="153"/>
      <c r="C14" s="155" t="s">
        <v>139</v>
      </c>
      <c r="D14" s="145"/>
      <c r="E14" s="145"/>
      <c r="F14" s="145"/>
      <c r="G14" s="145"/>
      <c r="H14" s="145"/>
      <c r="I14" s="145"/>
      <c r="J14" s="145"/>
      <c r="K14" s="145"/>
      <c r="L14" s="145"/>
      <c r="M14" s="145"/>
      <c r="N14" s="145"/>
      <c r="O14" s="145"/>
      <c r="P14" s="145"/>
      <c r="Q14" s="145"/>
      <c r="R14" s="145"/>
      <c r="S14" s="145"/>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7">
        <v>1</v>
      </c>
      <c r="AT14" s="146"/>
    </row>
    <row r="15" spans="2:46" ht="17.25" thickTop="1" thickBot="1" x14ac:dyDescent="0.3">
      <c r="B15" s="153"/>
      <c r="C15" s="155" t="s">
        <v>140</v>
      </c>
      <c r="D15" s="145"/>
      <c r="E15" s="145"/>
      <c r="F15" s="145"/>
      <c r="G15" s="145"/>
      <c r="H15" s="145"/>
      <c r="I15" s="145"/>
      <c r="J15" s="145"/>
      <c r="K15" s="145"/>
      <c r="L15" s="145"/>
      <c r="M15" s="145"/>
      <c r="N15" s="145"/>
      <c r="O15" s="145"/>
      <c r="P15" s="145"/>
      <c r="Q15" s="145"/>
      <c r="R15" s="145"/>
      <c r="S15" s="145"/>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7">
        <v>1</v>
      </c>
      <c r="AT15" s="146"/>
    </row>
    <row r="16" spans="2:46" ht="40.5" thickTop="1" thickBot="1" x14ac:dyDescent="0.3">
      <c r="B16" s="153" t="s">
        <v>128</v>
      </c>
      <c r="C16" s="154" t="s">
        <v>142</v>
      </c>
      <c r="D16" s="143"/>
      <c r="E16" s="143"/>
      <c r="F16" s="143"/>
      <c r="G16" s="143"/>
      <c r="H16" s="143"/>
      <c r="I16" s="143"/>
      <c r="J16" s="143"/>
      <c r="K16" s="143"/>
      <c r="L16" s="143"/>
      <c r="M16" s="143"/>
      <c r="N16" s="143"/>
      <c r="O16" s="143"/>
      <c r="P16" s="143"/>
      <c r="Q16" s="143"/>
      <c r="R16" s="143"/>
      <c r="S16" s="143"/>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7">
        <v>1</v>
      </c>
      <c r="AT16" s="148">
        <f>(AS16+AS17)/200*7</f>
        <v>7.0000000000000007E-2</v>
      </c>
    </row>
    <row r="17" spans="2:46" ht="27.75" thickTop="1" thickBot="1" x14ac:dyDescent="0.3">
      <c r="B17" s="153"/>
      <c r="C17" s="154" t="s">
        <v>144</v>
      </c>
      <c r="D17" s="143"/>
      <c r="E17" s="143"/>
      <c r="F17" s="143"/>
      <c r="G17" s="143"/>
      <c r="H17" s="143"/>
      <c r="I17" s="143"/>
      <c r="J17" s="143"/>
      <c r="K17" s="143"/>
      <c r="L17" s="143"/>
      <c r="M17" s="143"/>
      <c r="N17" s="143"/>
      <c r="O17" s="143"/>
      <c r="P17" s="143"/>
      <c r="Q17" s="143"/>
      <c r="R17" s="143"/>
      <c r="S17" s="143"/>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7">
        <v>1</v>
      </c>
      <c r="AT17" s="149"/>
    </row>
    <row r="18" spans="2:46" ht="27" thickTop="1" thickBot="1" x14ac:dyDescent="0.3">
      <c r="B18" s="153" t="s">
        <v>157</v>
      </c>
      <c r="C18" s="155" t="s">
        <v>244</v>
      </c>
      <c r="D18" s="145"/>
      <c r="E18" s="145"/>
      <c r="F18" s="145"/>
      <c r="G18" s="145"/>
      <c r="H18" s="145"/>
      <c r="I18" s="145"/>
      <c r="J18" s="145"/>
      <c r="K18" s="145"/>
      <c r="L18" s="145"/>
      <c r="M18" s="145"/>
      <c r="N18" s="145"/>
      <c r="O18" s="145"/>
      <c r="P18" s="145"/>
      <c r="Q18" s="145"/>
      <c r="R18" s="145"/>
      <c r="S18" s="145"/>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7">
        <v>1</v>
      </c>
      <c r="AT18" s="148">
        <f>(AS18+AS19+AS20+AS21+AS22)/500*7</f>
        <v>7.0000000000000007E-2</v>
      </c>
    </row>
    <row r="19" spans="2:46" ht="17.25" thickTop="1" thickBot="1" x14ac:dyDescent="0.3">
      <c r="B19" s="153"/>
      <c r="C19" s="155" t="s">
        <v>160</v>
      </c>
      <c r="D19" s="145"/>
      <c r="E19" s="145"/>
      <c r="F19" s="145"/>
      <c r="G19" s="145"/>
      <c r="H19" s="145"/>
      <c r="I19" s="145"/>
      <c r="J19" s="145"/>
      <c r="K19" s="145"/>
      <c r="L19" s="145"/>
      <c r="M19" s="145"/>
      <c r="N19" s="145"/>
      <c r="O19" s="145"/>
      <c r="P19" s="145"/>
      <c r="Q19" s="145"/>
      <c r="R19" s="145"/>
      <c r="S19" s="145"/>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7">
        <v>1</v>
      </c>
      <c r="AT19" s="150"/>
    </row>
    <row r="20" spans="2:46" ht="17.25" thickTop="1" thickBot="1" x14ac:dyDescent="0.3">
      <c r="B20" s="153"/>
      <c r="C20" s="155" t="s">
        <v>161</v>
      </c>
      <c r="D20" s="145"/>
      <c r="E20" s="145"/>
      <c r="F20" s="145"/>
      <c r="G20" s="145"/>
      <c r="H20" s="145"/>
      <c r="I20" s="145"/>
      <c r="J20" s="145"/>
      <c r="K20" s="145"/>
      <c r="L20" s="145"/>
      <c r="M20" s="145"/>
      <c r="N20" s="145"/>
      <c r="O20" s="145"/>
      <c r="P20" s="145"/>
      <c r="Q20" s="145"/>
      <c r="R20" s="145"/>
      <c r="S20" s="145"/>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7">
        <v>1</v>
      </c>
      <c r="AT20" s="150"/>
    </row>
    <row r="21" spans="2:46" ht="17.25" thickTop="1" thickBot="1" x14ac:dyDescent="0.3">
      <c r="B21" s="153"/>
      <c r="C21" s="155" t="s">
        <v>162</v>
      </c>
      <c r="D21" s="145"/>
      <c r="E21" s="145"/>
      <c r="F21" s="145"/>
      <c r="G21" s="145"/>
      <c r="H21" s="145"/>
      <c r="I21" s="145"/>
      <c r="J21" s="145"/>
      <c r="K21" s="145"/>
      <c r="L21" s="145"/>
      <c r="M21" s="145"/>
      <c r="N21" s="145"/>
      <c r="O21" s="145"/>
      <c r="P21" s="145"/>
      <c r="Q21" s="145"/>
      <c r="R21" s="145"/>
      <c r="S21" s="145"/>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7">
        <v>1</v>
      </c>
      <c r="AT21" s="150"/>
    </row>
    <row r="22" spans="2:46" ht="27" thickTop="1" thickBot="1" x14ac:dyDescent="0.3">
      <c r="B22" s="153"/>
      <c r="C22" s="155" t="s">
        <v>163</v>
      </c>
      <c r="D22" s="145"/>
      <c r="E22" s="145"/>
      <c r="F22" s="145"/>
      <c r="G22" s="145"/>
      <c r="H22" s="145"/>
      <c r="I22" s="145"/>
      <c r="J22" s="145"/>
      <c r="K22" s="145"/>
      <c r="L22" s="145"/>
      <c r="M22" s="145"/>
      <c r="N22" s="145"/>
      <c r="O22" s="145"/>
      <c r="P22" s="145"/>
      <c r="Q22" s="145"/>
      <c r="R22" s="145"/>
      <c r="S22" s="145"/>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7">
        <v>1</v>
      </c>
      <c r="AT22" s="149"/>
    </row>
    <row r="23" spans="2:46" ht="27" thickTop="1" thickBot="1" x14ac:dyDescent="0.3">
      <c r="B23" s="153" t="s">
        <v>131</v>
      </c>
      <c r="C23" s="155" t="s">
        <v>166</v>
      </c>
      <c r="D23" s="147"/>
      <c r="E23" s="147"/>
      <c r="F23" s="147"/>
      <c r="G23" s="147"/>
      <c r="H23" s="147"/>
      <c r="I23" s="147"/>
      <c r="J23" s="147"/>
      <c r="K23" s="147"/>
      <c r="L23" s="147"/>
      <c r="M23" s="147"/>
      <c r="N23" s="147"/>
      <c r="O23" s="147"/>
      <c r="P23" s="147"/>
      <c r="Q23" s="147"/>
      <c r="R23" s="147"/>
      <c r="S23" s="147"/>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7">
        <v>1</v>
      </c>
      <c r="AT23" s="148">
        <f>(AS23+AS24+AS25)/300*7</f>
        <v>7.0000000000000007E-2</v>
      </c>
    </row>
    <row r="24" spans="2:46" ht="27" thickTop="1" thickBot="1" x14ac:dyDescent="0.3">
      <c r="B24" s="153"/>
      <c r="C24" s="155" t="s">
        <v>173</v>
      </c>
      <c r="D24" s="147"/>
      <c r="E24" s="147"/>
      <c r="F24" s="147"/>
      <c r="G24" s="147"/>
      <c r="H24" s="147"/>
      <c r="I24" s="147"/>
      <c r="J24" s="147"/>
      <c r="K24" s="147"/>
      <c r="L24" s="147"/>
      <c r="M24" s="147"/>
      <c r="N24" s="147"/>
      <c r="O24" s="147"/>
      <c r="P24" s="147"/>
      <c r="Q24" s="147"/>
      <c r="R24" s="147"/>
      <c r="S24" s="147"/>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7">
        <v>1</v>
      </c>
      <c r="AT24" s="150"/>
    </row>
    <row r="25" spans="2:46" ht="17.25" thickTop="1" thickBot="1" x14ac:dyDescent="0.3">
      <c r="B25" s="153"/>
      <c r="C25" s="155" t="s">
        <v>172</v>
      </c>
      <c r="D25" s="147"/>
      <c r="E25" s="147"/>
      <c r="F25" s="147"/>
      <c r="G25" s="147"/>
      <c r="H25" s="147"/>
      <c r="I25" s="147"/>
      <c r="J25" s="147"/>
      <c r="K25" s="147"/>
      <c r="L25" s="147"/>
      <c r="M25" s="147"/>
      <c r="N25" s="147"/>
      <c r="O25" s="147"/>
      <c r="P25" s="147"/>
      <c r="Q25" s="147"/>
      <c r="R25" s="147"/>
      <c r="S25" s="147"/>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7">
        <v>1</v>
      </c>
      <c r="AT25" s="149"/>
    </row>
    <row r="26" spans="2:46" ht="17.25" thickTop="1" thickBot="1" x14ac:dyDescent="0.3">
      <c r="B26" s="156" t="s">
        <v>245</v>
      </c>
      <c r="C26" s="154" t="s">
        <v>174</v>
      </c>
      <c r="D26" s="143"/>
      <c r="E26" s="143"/>
      <c r="F26" s="143"/>
      <c r="G26" s="143"/>
      <c r="H26" s="143"/>
      <c r="I26" s="143"/>
      <c r="J26" s="143"/>
      <c r="K26" s="143"/>
      <c r="L26" s="143"/>
      <c r="M26" s="143"/>
      <c r="N26" s="143"/>
      <c r="O26" s="143"/>
      <c r="P26" s="143"/>
      <c r="Q26" s="143"/>
      <c r="R26" s="143"/>
      <c r="S26" s="143"/>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7">
        <v>1</v>
      </c>
      <c r="AT26" s="148">
        <f>(AS26+AS27+AS28+AS29+AS30)/500*7</f>
        <v>7.0000000000000007E-2</v>
      </c>
    </row>
    <row r="27" spans="2:46" ht="27.75" thickTop="1" thickBot="1" x14ac:dyDescent="0.3">
      <c r="B27" s="157"/>
      <c r="C27" s="154" t="s">
        <v>175</v>
      </c>
      <c r="D27" s="143"/>
      <c r="E27" s="143"/>
      <c r="F27" s="143"/>
      <c r="G27" s="143"/>
      <c r="H27" s="143"/>
      <c r="I27" s="143"/>
      <c r="J27" s="143"/>
      <c r="K27" s="143"/>
      <c r="L27" s="143"/>
      <c r="M27" s="143"/>
      <c r="N27" s="143"/>
      <c r="O27" s="143"/>
      <c r="P27" s="143"/>
      <c r="Q27" s="143"/>
      <c r="R27" s="143"/>
      <c r="S27" s="143"/>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7">
        <v>1</v>
      </c>
      <c r="AT27" s="150"/>
    </row>
    <row r="28" spans="2:46" ht="27.75" thickTop="1" thickBot="1" x14ac:dyDescent="0.3">
      <c r="B28" s="157"/>
      <c r="C28" s="154" t="s">
        <v>176</v>
      </c>
      <c r="D28" s="143"/>
      <c r="E28" s="143"/>
      <c r="F28" s="143"/>
      <c r="G28" s="143"/>
      <c r="H28" s="143"/>
      <c r="I28" s="143"/>
      <c r="J28" s="143"/>
      <c r="K28" s="143"/>
      <c r="L28" s="143"/>
      <c r="M28" s="143"/>
      <c r="N28" s="143"/>
      <c r="O28" s="143"/>
      <c r="P28" s="143"/>
      <c r="Q28" s="143"/>
      <c r="R28" s="143"/>
      <c r="S28" s="143"/>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7">
        <v>1</v>
      </c>
      <c r="AT28" s="150"/>
    </row>
    <row r="29" spans="2:46" ht="17.25" thickTop="1" thickBot="1" x14ac:dyDescent="0.3">
      <c r="B29" s="157"/>
      <c r="C29" s="154" t="s">
        <v>177</v>
      </c>
      <c r="D29" s="143"/>
      <c r="E29" s="143"/>
      <c r="F29" s="143"/>
      <c r="G29" s="143"/>
      <c r="H29" s="143"/>
      <c r="I29" s="143"/>
      <c r="J29" s="143"/>
      <c r="K29" s="143"/>
      <c r="L29" s="143"/>
      <c r="M29" s="143"/>
      <c r="N29" s="143"/>
      <c r="O29" s="143"/>
      <c r="P29" s="143"/>
      <c r="Q29" s="143"/>
      <c r="R29" s="143"/>
      <c r="S29" s="143"/>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7">
        <v>1</v>
      </c>
      <c r="AT29" s="150"/>
    </row>
    <row r="30" spans="2:46" ht="27.75" thickTop="1" thickBot="1" x14ac:dyDescent="0.3">
      <c r="B30" s="158"/>
      <c r="C30" s="154" t="s">
        <v>144</v>
      </c>
      <c r="D30" s="143"/>
      <c r="E30" s="143"/>
      <c r="F30" s="143"/>
      <c r="G30" s="143"/>
      <c r="H30" s="143"/>
      <c r="I30" s="143"/>
      <c r="J30" s="143"/>
      <c r="K30" s="143"/>
      <c r="L30" s="143"/>
      <c r="M30" s="143"/>
      <c r="N30" s="143"/>
      <c r="O30" s="143"/>
      <c r="P30" s="143"/>
      <c r="Q30" s="143"/>
      <c r="R30" s="143"/>
      <c r="S30" s="143"/>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7">
        <v>1</v>
      </c>
      <c r="AT30" s="149"/>
    </row>
    <row r="31" spans="2:46" ht="27" thickTop="1" thickBot="1" x14ac:dyDescent="0.3">
      <c r="B31" s="156" t="s">
        <v>132</v>
      </c>
      <c r="C31" s="155" t="s">
        <v>181</v>
      </c>
      <c r="D31" s="147"/>
      <c r="E31" s="147"/>
      <c r="F31" s="147"/>
      <c r="G31" s="147"/>
      <c r="H31" s="147"/>
      <c r="I31" s="147"/>
      <c r="J31" s="147"/>
      <c r="K31" s="147"/>
      <c r="L31" s="147"/>
      <c r="M31" s="147"/>
      <c r="N31" s="147"/>
      <c r="O31" s="147"/>
      <c r="P31" s="147"/>
      <c r="Q31" s="147"/>
      <c r="R31" s="147"/>
      <c r="S31" s="147"/>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7">
        <v>1</v>
      </c>
      <c r="AT31" s="148">
        <f>(AS31+AS32+AS33+AS34+AS35+AS36+AS37+AS38)/800*7</f>
        <v>7.0000000000000007E-2</v>
      </c>
    </row>
    <row r="32" spans="2:46" ht="27" thickTop="1" thickBot="1" x14ac:dyDescent="0.3">
      <c r="B32" s="157"/>
      <c r="C32" s="155" t="s">
        <v>176</v>
      </c>
      <c r="D32" s="147"/>
      <c r="E32" s="147"/>
      <c r="F32" s="147"/>
      <c r="G32" s="147"/>
      <c r="H32" s="147"/>
      <c r="I32" s="147"/>
      <c r="J32" s="147"/>
      <c r="K32" s="147"/>
      <c r="L32" s="147"/>
      <c r="M32" s="147"/>
      <c r="N32" s="147"/>
      <c r="O32" s="147"/>
      <c r="P32" s="147"/>
      <c r="Q32" s="147"/>
      <c r="R32" s="147"/>
      <c r="S32" s="147"/>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7">
        <v>1</v>
      </c>
      <c r="AT32" s="150"/>
    </row>
    <row r="33" spans="2:46" ht="17.25" thickTop="1" thickBot="1" x14ac:dyDescent="0.3">
      <c r="B33" s="157"/>
      <c r="C33" s="155" t="s">
        <v>177</v>
      </c>
      <c r="D33" s="147"/>
      <c r="E33" s="147"/>
      <c r="F33" s="147"/>
      <c r="G33" s="147"/>
      <c r="H33" s="147"/>
      <c r="I33" s="147"/>
      <c r="J33" s="147"/>
      <c r="K33" s="147"/>
      <c r="L33" s="147"/>
      <c r="M33" s="147"/>
      <c r="N33" s="147"/>
      <c r="O33" s="147"/>
      <c r="P33" s="147"/>
      <c r="Q33" s="147"/>
      <c r="R33" s="147"/>
      <c r="S33" s="147"/>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7">
        <v>1</v>
      </c>
      <c r="AT33" s="150"/>
    </row>
    <row r="34" spans="2:46" ht="27" thickTop="1" thickBot="1" x14ac:dyDescent="0.3">
      <c r="B34" s="158"/>
      <c r="C34" s="155" t="s">
        <v>144</v>
      </c>
      <c r="D34" s="145"/>
      <c r="E34" s="145"/>
      <c r="F34" s="145"/>
      <c r="G34" s="145"/>
      <c r="H34" s="145"/>
      <c r="I34" s="145"/>
      <c r="J34" s="145"/>
      <c r="K34" s="145"/>
      <c r="L34" s="145"/>
      <c r="M34" s="145"/>
      <c r="N34" s="145"/>
      <c r="O34" s="145"/>
      <c r="P34" s="145"/>
      <c r="Q34" s="145"/>
      <c r="R34" s="145"/>
      <c r="S34" s="145"/>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7">
        <v>1</v>
      </c>
      <c r="AT34" s="150"/>
    </row>
    <row r="35" spans="2:46" ht="27" thickTop="1" thickBot="1" x14ac:dyDescent="0.3">
      <c r="B35" s="156" t="s">
        <v>133</v>
      </c>
      <c r="C35" s="155" t="s">
        <v>181</v>
      </c>
      <c r="D35" s="147"/>
      <c r="E35" s="147"/>
      <c r="F35" s="147"/>
      <c r="G35" s="147"/>
      <c r="H35" s="147"/>
      <c r="I35" s="147"/>
      <c r="J35" s="147"/>
      <c r="K35" s="147"/>
      <c r="L35" s="147"/>
      <c r="M35" s="147"/>
      <c r="N35" s="147"/>
      <c r="O35" s="147"/>
      <c r="P35" s="147"/>
      <c r="Q35" s="147"/>
      <c r="R35" s="147"/>
      <c r="S35" s="147"/>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7">
        <v>1</v>
      </c>
      <c r="AT35" s="150"/>
    </row>
    <row r="36" spans="2:46" ht="27" thickTop="1" thickBot="1" x14ac:dyDescent="0.3">
      <c r="B36" s="157"/>
      <c r="C36" s="155" t="s">
        <v>176</v>
      </c>
      <c r="D36" s="147"/>
      <c r="E36" s="147"/>
      <c r="F36" s="147"/>
      <c r="G36" s="147"/>
      <c r="H36" s="147"/>
      <c r="I36" s="147"/>
      <c r="J36" s="147"/>
      <c r="K36" s="147"/>
      <c r="L36" s="147"/>
      <c r="M36" s="147"/>
      <c r="N36" s="147"/>
      <c r="O36" s="147"/>
      <c r="P36" s="147"/>
      <c r="Q36" s="147"/>
      <c r="R36" s="147"/>
      <c r="S36" s="147"/>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7">
        <v>1</v>
      </c>
      <c r="AT36" s="150"/>
    </row>
    <row r="37" spans="2:46" ht="17.25" thickTop="1" thickBot="1" x14ac:dyDescent="0.3">
      <c r="B37" s="157"/>
      <c r="C37" s="155" t="s">
        <v>177</v>
      </c>
      <c r="D37" s="147"/>
      <c r="E37" s="147"/>
      <c r="F37" s="147"/>
      <c r="G37" s="147"/>
      <c r="H37" s="147"/>
      <c r="I37" s="147"/>
      <c r="J37" s="147"/>
      <c r="K37" s="147"/>
      <c r="L37" s="147"/>
      <c r="M37" s="147"/>
      <c r="N37" s="147"/>
      <c r="O37" s="147"/>
      <c r="P37" s="147"/>
      <c r="Q37" s="147"/>
      <c r="R37" s="147"/>
      <c r="S37" s="147"/>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7">
        <v>1</v>
      </c>
      <c r="AT37" s="150"/>
    </row>
    <row r="38" spans="2:46" ht="27" thickTop="1" thickBot="1" x14ac:dyDescent="0.3">
      <c r="B38" s="157"/>
      <c r="C38" s="155" t="s">
        <v>144</v>
      </c>
      <c r="D38" s="145"/>
      <c r="E38" s="145"/>
      <c r="F38" s="145"/>
      <c r="G38" s="145"/>
      <c r="H38" s="145"/>
      <c r="I38" s="145"/>
      <c r="J38" s="145"/>
      <c r="K38" s="145"/>
      <c r="L38" s="145"/>
      <c r="M38" s="145"/>
      <c r="N38" s="145"/>
      <c r="O38" s="145"/>
      <c r="P38" s="145"/>
      <c r="Q38" s="145"/>
      <c r="R38" s="145"/>
      <c r="S38" s="145"/>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7">
        <v>1</v>
      </c>
      <c r="AT38" s="149"/>
    </row>
    <row r="39" spans="2:46" ht="27" thickTop="1" thickBot="1" x14ac:dyDescent="0.3">
      <c r="B39" s="156" t="s">
        <v>135</v>
      </c>
      <c r="C39" s="155" t="s">
        <v>184</v>
      </c>
      <c r="D39" s="147"/>
      <c r="E39" s="147"/>
      <c r="F39" s="147"/>
      <c r="G39" s="147"/>
      <c r="H39" s="147"/>
      <c r="I39" s="147"/>
      <c r="J39" s="147"/>
      <c r="K39" s="147"/>
      <c r="L39" s="147"/>
      <c r="M39" s="147"/>
      <c r="N39" s="147"/>
      <c r="O39" s="147"/>
      <c r="P39" s="147"/>
      <c r="Q39" s="147"/>
      <c r="R39" s="147"/>
      <c r="S39" s="147"/>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7">
        <v>1</v>
      </c>
      <c r="AT39" s="148">
        <f>(AS39+AS40+AS41+AS42+AS43)/500*7</f>
        <v>7.0000000000000007E-2</v>
      </c>
    </row>
    <row r="40" spans="2:46" ht="27" thickTop="1" thickBot="1" x14ac:dyDescent="0.3">
      <c r="B40" s="157"/>
      <c r="C40" s="155" t="s">
        <v>144</v>
      </c>
      <c r="D40" s="145"/>
      <c r="E40" s="145"/>
      <c r="F40" s="145"/>
      <c r="G40" s="145"/>
      <c r="H40" s="145"/>
      <c r="I40" s="145"/>
      <c r="J40" s="145"/>
      <c r="K40" s="145"/>
      <c r="L40" s="145"/>
      <c r="M40" s="145"/>
      <c r="N40" s="145"/>
      <c r="O40" s="145"/>
      <c r="P40" s="145"/>
      <c r="Q40" s="145"/>
      <c r="R40" s="145"/>
      <c r="S40" s="145"/>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7">
        <v>1</v>
      </c>
      <c r="AT40" s="150"/>
    </row>
    <row r="41" spans="2:46" ht="27" thickTop="1" thickBot="1" x14ac:dyDescent="0.3">
      <c r="B41" s="157"/>
      <c r="C41" s="155" t="s">
        <v>176</v>
      </c>
      <c r="D41" s="147"/>
      <c r="E41" s="147"/>
      <c r="F41" s="147"/>
      <c r="G41" s="147"/>
      <c r="H41" s="147"/>
      <c r="I41" s="147"/>
      <c r="J41" s="147"/>
      <c r="K41" s="147"/>
      <c r="L41" s="147"/>
      <c r="M41" s="147"/>
      <c r="N41" s="147"/>
      <c r="O41" s="147"/>
      <c r="P41" s="147"/>
      <c r="Q41" s="147"/>
      <c r="R41" s="147"/>
      <c r="S41" s="147"/>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7">
        <v>1</v>
      </c>
      <c r="AT41" s="150"/>
    </row>
    <row r="42" spans="2:46" ht="17.25" thickTop="1" thickBot="1" x14ac:dyDescent="0.3">
      <c r="B42" s="157"/>
      <c r="C42" s="155" t="s">
        <v>177</v>
      </c>
      <c r="D42" s="147"/>
      <c r="E42" s="147"/>
      <c r="F42" s="147"/>
      <c r="G42" s="147"/>
      <c r="H42" s="147"/>
      <c r="I42" s="147"/>
      <c r="J42" s="147"/>
      <c r="K42" s="147"/>
      <c r="L42" s="147"/>
      <c r="M42" s="147"/>
      <c r="N42" s="147"/>
      <c r="O42" s="147"/>
      <c r="P42" s="147"/>
      <c r="Q42" s="147"/>
      <c r="R42" s="147"/>
      <c r="S42" s="147"/>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7">
        <v>1</v>
      </c>
      <c r="AT42" s="150"/>
    </row>
    <row r="43" spans="2:46" ht="27" thickTop="1" thickBot="1" x14ac:dyDescent="0.3">
      <c r="B43" s="158"/>
      <c r="C43" s="155" t="s">
        <v>144</v>
      </c>
      <c r="D43" s="145"/>
      <c r="E43" s="145"/>
      <c r="F43" s="145"/>
      <c r="G43" s="145"/>
      <c r="H43" s="145"/>
      <c r="I43" s="145"/>
      <c r="J43" s="145"/>
      <c r="K43" s="145"/>
      <c r="L43" s="145"/>
      <c r="M43" s="145"/>
      <c r="N43" s="145"/>
      <c r="O43" s="145"/>
      <c r="P43" s="145"/>
      <c r="Q43" s="145"/>
      <c r="R43" s="145"/>
      <c r="S43" s="145"/>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7">
        <v>1</v>
      </c>
      <c r="AT43" s="149"/>
    </row>
    <row r="44" spans="2:46" ht="27" thickTop="1" thickBot="1" x14ac:dyDescent="0.3">
      <c r="B44" s="156" t="s">
        <v>186</v>
      </c>
      <c r="C44" s="155" t="s">
        <v>246</v>
      </c>
      <c r="D44" s="145"/>
      <c r="E44" s="145"/>
      <c r="F44" s="145"/>
      <c r="G44" s="145"/>
      <c r="H44" s="145"/>
      <c r="I44" s="145"/>
      <c r="J44" s="145"/>
      <c r="K44" s="145"/>
      <c r="L44" s="145"/>
      <c r="M44" s="145"/>
      <c r="N44" s="145"/>
      <c r="O44" s="145"/>
      <c r="P44" s="145"/>
      <c r="Q44" s="145"/>
      <c r="R44" s="145"/>
      <c r="S44" s="145"/>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7">
        <v>1</v>
      </c>
      <c r="AT44" s="148">
        <f>(AS44+AS45+AS46)/300*7</f>
        <v>7.0000000000000007E-2</v>
      </c>
    </row>
    <row r="45" spans="2:46" ht="39.75" thickTop="1" thickBot="1" x14ac:dyDescent="0.3">
      <c r="B45" s="157"/>
      <c r="C45" s="155" t="s">
        <v>247</v>
      </c>
      <c r="D45" s="145"/>
      <c r="E45" s="145"/>
      <c r="F45" s="145"/>
      <c r="G45" s="145"/>
      <c r="H45" s="145"/>
      <c r="I45" s="145"/>
      <c r="J45" s="145"/>
      <c r="K45" s="145"/>
      <c r="L45" s="145"/>
      <c r="M45" s="145"/>
      <c r="N45" s="145"/>
      <c r="O45" s="145"/>
      <c r="P45" s="145"/>
      <c r="Q45" s="145"/>
      <c r="R45" s="145"/>
      <c r="S45" s="145"/>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7">
        <v>1</v>
      </c>
      <c r="AT45" s="150"/>
    </row>
    <row r="46" spans="2:46" ht="17.25" thickTop="1" thickBot="1" x14ac:dyDescent="0.3">
      <c r="B46" s="158"/>
      <c r="C46" s="155" t="s">
        <v>188</v>
      </c>
      <c r="D46" s="147"/>
      <c r="E46" s="147"/>
      <c r="F46" s="147"/>
      <c r="G46" s="147"/>
      <c r="H46" s="147"/>
      <c r="I46" s="147"/>
      <c r="J46" s="147"/>
      <c r="K46" s="147"/>
      <c r="L46" s="147"/>
      <c r="M46" s="147"/>
      <c r="N46" s="147"/>
      <c r="O46" s="147"/>
      <c r="P46" s="147"/>
      <c r="Q46" s="147"/>
      <c r="R46" s="147"/>
      <c r="S46" s="147"/>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7">
        <v>1</v>
      </c>
      <c r="AT46" s="149"/>
    </row>
    <row r="47" spans="2:46" ht="52.5" thickTop="1" thickBot="1" x14ac:dyDescent="0.3">
      <c r="B47" s="156" t="s">
        <v>191</v>
      </c>
      <c r="C47" s="155" t="s">
        <v>193</v>
      </c>
      <c r="D47" s="145"/>
      <c r="E47" s="145"/>
      <c r="F47" s="145"/>
      <c r="G47" s="145"/>
      <c r="H47" s="145"/>
      <c r="I47" s="145"/>
      <c r="J47" s="145"/>
      <c r="K47" s="145"/>
      <c r="L47" s="145"/>
      <c r="M47" s="145"/>
      <c r="N47" s="145"/>
      <c r="O47" s="145"/>
      <c r="P47" s="145"/>
      <c r="Q47" s="145"/>
      <c r="R47" s="145"/>
      <c r="S47" s="145"/>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7">
        <v>1</v>
      </c>
      <c r="AT47" s="148">
        <f>(AS47+AS48)/200*7</f>
        <v>7.0000000000000007E-2</v>
      </c>
    </row>
    <row r="48" spans="2:46" ht="17.25" thickTop="1" thickBot="1" x14ac:dyDescent="0.3">
      <c r="B48" s="158"/>
      <c r="C48" s="155" t="s">
        <v>194</v>
      </c>
      <c r="D48" s="147"/>
      <c r="E48" s="147"/>
      <c r="F48" s="147"/>
      <c r="G48" s="147"/>
      <c r="H48" s="147"/>
      <c r="I48" s="147"/>
      <c r="J48" s="147"/>
      <c r="K48" s="147"/>
      <c r="L48" s="147"/>
      <c r="M48" s="147"/>
      <c r="N48" s="147"/>
      <c r="O48" s="147"/>
      <c r="P48" s="147"/>
      <c r="Q48" s="147"/>
      <c r="R48" s="147"/>
      <c r="S48" s="147"/>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7">
        <v>1</v>
      </c>
      <c r="AT48" s="149"/>
    </row>
    <row r="49" spans="2:46" ht="17.25" thickTop="1" thickBot="1" x14ac:dyDescent="0.3">
      <c r="B49" s="156" t="s">
        <v>198</v>
      </c>
      <c r="C49" s="155" t="s">
        <v>199</v>
      </c>
      <c r="D49" s="147"/>
      <c r="E49" s="147"/>
      <c r="F49" s="147"/>
      <c r="G49" s="147"/>
      <c r="H49" s="147"/>
      <c r="I49" s="147"/>
      <c r="J49" s="147"/>
      <c r="K49" s="147"/>
      <c r="L49" s="147"/>
      <c r="M49" s="147"/>
      <c r="N49" s="147"/>
      <c r="O49" s="147"/>
      <c r="P49" s="147"/>
      <c r="Q49" s="147"/>
      <c r="R49" s="147"/>
      <c r="S49" s="147"/>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7">
        <v>1</v>
      </c>
      <c r="AT49" s="148">
        <f>(AS49+AS50+AS51+AS52)/400*7</f>
        <v>7.0000000000000007E-2</v>
      </c>
    </row>
    <row r="50" spans="2:46" ht="17.25" thickTop="1" thickBot="1" x14ac:dyDescent="0.3">
      <c r="B50" s="157"/>
      <c r="C50" s="155" t="s">
        <v>248</v>
      </c>
      <c r="D50" s="147"/>
      <c r="E50" s="147"/>
      <c r="F50" s="147"/>
      <c r="G50" s="147"/>
      <c r="H50" s="147"/>
      <c r="I50" s="147"/>
      <c r="J50" s="147"/>
      <c r="K50" s="147"/>
      <c r="L50" s="147"/>
      <c r="M50" s="147"/>
      <c r="N50" s="147"/>
      <c r="O50" s="147"/>
      <c r="P50" s="147"/>
      <c r="Q50" s="147"/>
      <c r="R50" s="147"/>
      <c r="S50" s="147"/>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7">
        <v>1</v>
      </c>
      <c r="AT50" s="150"/>
    </row>
    <row r="51" spans="2:46" ht="17.25" thickTop="1" thickBot="1" x14ac:dyDescent="0.3">
      <c r="B51" s="157"/>
      <c r="C51" s="155" t="s">
        <v>201</v>
      </c>
      <c r="D51" s="147"/>
      <c r="E51" s="147"/>
      <c r="F51" s="147"/>
      <c r="G51" s="147"/>
      <c r="H51" s="147"/>
      <c r="I51" s="147"/>
      <c r="J51" s="147"/>
      <c r="K51" s="147"/>
      <c r="L51" s="147"/>
      <c r="M51" s="147"/>
      <c r="N51" s="147"/>
      <c r="O51" s="147"/>
      <c r="P51" s="147"/>
      <c r="Q51" s="147"/>
      <c r="R51" s="147"/>
      <c r="S51" s="147"/>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7">
        <v>1</v>
      </c>
      <c r="AT51" s="150"/>
    </row>
    <row r="52" spans="2:46" ht="17.25" thickTop="1" thickBot="1" x14ac:dyDescent="0.3">
      <c r="B52" s="158"/>
      <c r="C52" s="155" t="s">
        <v>202</v>
      </c>
      <c r="D52" s="147"/>
      <c r="E52" s="147"/>
      <c r="F52" s="147"/>
      <c r="G52" s="147"/>
      <c r="H52" s="147"/>
      <c r="I52" s="147"/>
      <c r="J52" s="147"/>
      <c r="K52" s="147"/>
      <c r="L52" s="147"/>
      <c r="M52" s="147"/>
      <c r="N52" s="147"/>
      <c r="O52" s="147"/>
      <c r="P52" s="147"/>
      <c r="Q52" s="147"/>
      <c r="R52" s="147"/>
      <c r="S52" s="147"/>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7">
        <v>1</v>
      </c>
      <c r="AT52" s="149"/>
    </row>
    <row r="53" spans="2:46" ht="27" thickTop="1" thickBot="1" x14ac:dyDescent="0.3">
      <c r="B53" s="156" t="s">
        <v>86</v>
      </c>
      <c r="C53" s="155" t="s">
        <v>221</v>
      </c>
      <c r="D53" s="151"/>
      <c r="E53" s="151"/>
      <c r="F53" s="151"/>
      <c r="G53" s="151"/>
      <c r="H53" s="151"/>
      <c r="I53" s="151"/>
      <c r="J53" s="151"/>
      <c r="K53" s="151"/>
      <c r="L53" s="151"/>
      <c r="M53" s="151"/>
      <c r="N53" s="151"/>
      <c r="O53" s="151"/>
      <c r="P53" s="151"/>
      <c r="Q53" s="151"/>
      <c r="R53" s="151"/>
      <c r="S53" s="151"/>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7">
        <v>1</v>
      </c>
      <c r="AT53" s="148">
        <f>(AS53+AS54+AS55+AS56+AS57+AS58)/500*7</f>
        <v>8.4000000000000005E-2</v>
      </c>
    </row>
    <row r="54" spans="2:46" ht="27" thickTop="1" thickBot="1" x14ac:dyDescent="0.3">
      <c r="B54" s="157"/>
      <c r="C54" s="155" t="s">
        <v>222</v>
      </c>
      <c r="D54" s="151"/>
      <c r="E54" s="151"/>
      <c r="F54" s="151"/>
      <c r="G54" s="151"/>
      <c r="H54" s="151"/>
      <c r="I54" s="151"/>
      <c r="J54" s="151"/>
      <c r="K54" s="151"/>
      <c r="L54" s="151"/>
      <c r="M54" s="151"/>
      <c r="N54" s="151"/>
      <c r="O54" s="151"/>
      <c r="P54" s="151"/>
      <c r="Q54" s="151"/>
      <c r="R54" s="151"/>
      <c r="S54" s="151"/>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7">
        <v>1</v>
      </c>
      <c r="AT54" s="150"/>
    </row>
    <row r="55" spans="2:46" ht="27" thickTop="1" thickBot="1" x14ac:dyDescent="0.3">
      <c r="B55" s="157"/>
      <c r="C55" s="155" t="s">
        <v>249</v>
      </c>
      <c r="D55" s="151"/>
      <c r="E55" s="151"/>
      <c r="F55" s="151"/>
      <c r="G55" s="151"/>
      <c r="H55" s="151"/>
      <c r="I55" s="151"/>
      <c r="J55" s="151"/>
      <c r="K55" s="151"/>
      <c r="L55" s="151"/>
      <c r="M55" s="151"/>
      <c r="N55" s="151"/>
      <c r="O55" s="151"/>
      <c r="P55" s="151"/>
      <c r="Q55" s="151"/>
      <c r="R55" s="151"/>
      <c r="S55" s="151"/>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7">
        <v>1</v>
      </c>
      <c r="AT55" s="150"/>
    </row>
    <row r="56" spans="2:46" ht="17.25" thickTop="1" thickBot="1" x14ac:dyDescent="0.3">
      <c r="B56" s="157"/>
      <c r="C56" s="155" t="s">
        <v>223</v>
      </c>
      <c r="D56" s="151"/>
      <c r="E56" s="151"/>
      <c r="F56" s="151"/>
      <c r="G56" s="151"/>
      <c r="H56" s="151"/>
      <c r="I56" s="151"/>
      <c r="J56" s="151"/>
      <c r="K56" s="151"/>
      <c r="L56" s="151"/>
      <c r="M56" s="151"/>
      <c r="N56" s="151"/>
      <c r="O56" s="151"/>
      <c r="P56" s="151"/>
      <c r="Q56" s="151"/>
      <c r="R56" s="151"/>
      <c r="S56" s="151"/>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7">
        <v>1</v>
      </c>
      <c r="AT56" s="150"/>
    </row>
    <row r="57" spans="2:46" ht="17.25" thickTop="1" thickBot="1" x14ac:dyDescent="0.3">
      <c r="B57" s="157"/>
      <c r="C57" s="155" t="s">
        <v>224</v>
      </c>
      <c r="D57" s="151"/>
      <c r="E57" s="151"/>
      <c r="F57" s="151"/>
      <c r="G57" s="151"/>
      <c r="H57" s="151"/>
      <c r="I57" s="151"/>
      <c r="J57" s="151"/>
      <c r="K57" s="151"/>
      <c r="L57" s="151"/>
      <c r="M57" s="151"/>
      <c r="N57" s="151"/>
      <c r="O57" s="151"/>
      <c r="P57" s="151"/>
      <c r="Q57" s="151"/>
      <c r="R57" s="151"/>
      <c r="S57" s="151"/>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7">
        <v>1</v>
      </c>
      <c r="AT57" s="150"/>
    </row>
    <row r="58" spans="2:46" ht="17.25" thickTop="1" thickBot="1" x14ac:dyDescent="0.3">
      <c r="B58" s="158"/>
      <c r="C58" s="155" t="s">
        <v>177</v>
      </c>
      <c r="D58" s="151"/>
      <c r="E58" s="151"/>
      <c r="F58" s="151"/>
      <c r="G58" s="151"/>
      <c r="H58" s="151"/>
      <c r="I58" s="151"/>
      <c r="J58" s="151"/>
      <c r="K58" s="151"/>
      <c r="L58" s="151"/>
      <c r="M58" s="151"/>
      <c r="N58" s="151"/>
      <c r="O58" s="151"/>
      <c r="P58" s="151"/>
      <c r="Q58" s="151"/>
      <c r="R58" s="151"/>
      <c r="S58" s="151"/>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7">
        <v>1</v>
      </c>
      <c r="AT58" s="149"/>
    </row>
    <row r="59" spans="2:46" ht="17.25" thickTop="1" thickBot="1" x14ac:dyDescent="0.3">
      <c r="B59" s="156" t="s">
        <v>250</v>
      </c>
      <c r="C59" s="155" t="s">
        <v>228</v>
      </c>
      <c r="D59" s="151"/>
      <c r="E59" s="151"/>
      <c r="F59" s="151"/>
      <c r="G59" s="151"/>
      <c r="H59" s="151"/>
      <c r="I59" s="151"/>
      <c r="J59" s="151"/>
      <c r="K59" s="151"/>
      <c r="L59" s="151"/>
      <c r="M59" s="151"/>
      <c r="N59" s="151"/>
      <c r="O59" s="151"/>
      <c r="P59" s="151"/>
      <c r="Q59" s="151"/>
      <c r="R59" s="151"/>
      <c r="S59" s="151"/>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7">
        <v>1</v>
      </c>
      <c r="AT59" s="148">
        <f>(AS59+AS60+AS61)/300*7</f>
        <v>7.0000000000000007E-2</v>
      </c>
    </row>
    <row r="60" spans="2:46" ht="27" thickTop="1" thickBot="1" x14ac:dyDescent="0.3">
      <c r="B60" s="157"/>
      <c r="C60" s="155" t="s">
        <v>230</v>
      </c>
      <c r="D60" s="151"/>
      <c r="E60" s="151"/>
      <c r="F60" s="151"/>
      <c r="G60" s="151"/>
      <c r="H60" s="151"/>
      <c r="I60" s="151"/>
      <c r="J60" s="151"/>
      <c r="K60" s="151"/>
      <c r="L60" s="151"/>
      <c r="M60" s="151"/>
      <c r="N60" s="151"/>
      <c r="O60" s="151"/>
      <c r="P60" s="151"/>
      <c r="Q60" s="151"/>
      <c r="R60" s="151"/>
      <c r="S60" s="151"/>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7">
        <v>1</v>
      </c>
      <c r="AT60" s="150"/>
    </row>
    <row r="61" spans="2:46" ht="27" thickTop="1" thickBot="1" x14ac:dyDescent="0.3">
      <c r="B61" s="158"/>
      <c r="C61" s="155" t="s">
        <v>229</v>
      </c>
      <c r="D61" s="151"/>
      <c r="E61" s="151"/>
      <c r="F61" s="151"/>
      <c r="G61" s="151"/>
      <c r="H61" s="151"/>
      <c r="I61" s="151"/>
      <c r="J61" s="151"/>
      <c r="K61" s="151"/>
      <c r="L61" s="151"/>
      <c r="M61" s="151"/>
      <c r="N61" s="151"/>
      <c r="O61" s="151"/>
      <c r="P61" s="151"/>
      <c r="Q61" s="151"/>
      <c r="R61" s="151"/>
      <c r="S61" s="151"/>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7">
        <v>1</v>
      </c>
      <c r="AT61" s="149"/>
    </row>
    <row r="62" spans="2:46" ht="65.25" thickTop="1" thickBot="1" x14ac:dyDescent="0.3">
      <c r="B62" s="153" t="s">
        <v>233</v>
      </c>
      <c r="C62" s="155" t="s">
        <v>237</v>
      </c>
      <c r="D62" s="151"/>
      <c r="E62" s="151"/>
      <c r="F62" s="151"/>
      <c r="G62" s="151"/>
      <c r="H62" s="151"/>
      <c r="I62" s="151"/>
      <c r="J62" s="151"/>
      <c r="K62" s="151"/>
      <c r="L62" s="151"/>
      <c r="M62" s="151"/>
      <c r="N62" s="151"/>
      <c r="O62" s="151"/>
      <c r="P62" s="151"/>
      <c r="Q62" s="151"/>
      <c r="R62" s="151"/>
      <c r="S62" s="151"/>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7">
        <v>1</v>
      </c>
      <c r="AT62" s="148">
        <f>(AS62+AS63+AS64+AS65)/400*7</f>
        <v>7.0000000000000007E-2</v>
      </c>
    </row>
    <row r="63" spans="2:46" ht="17.25" thickTop="1" thickBot="1" x14ac:dyDescent="0.3">
      <c r="B63" s="153"/>
      <c r="C63" s="155" t="s">
        <v>235</v>
      </c>
      <c r="D63" s="151"/>
      <c r="E63" s="151"/>
      <c r="F63" s="151"/>
      <c r="G63" s="151"/>
      <c r="H63" s="151"/>
      <c r="I63" s="151"/>
      <c r="J63" s="151"/>
      <c r="K63" s="151"/>
      <c r="L63" s="151"/>
      <c r="M63" s="151"/>
      <c r="N63" s="151"/>
      <c r="O63" s="151"/>
      <c r="P63" s="151"/>
      <c r="Q63" s="151"/>
      <c r="R63" s="151"/>
      <c r="S63" s="151"/>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7">
        <v>1</v>
      </c>
      <c r="AT63" s="150"/>
    </row>
    <row r="64" spans="2:46" ht="39.75" thickTop="1" thickBot="1" x14ac:dyDescent="0.3">
      <c r="B64" s="153"/>
      <c r="C64" s="155" t="s">
        <v>251</v>
      </c>
      <c r="D64" s="151"/>
      <c r="E64" s="151"/>
      <c r="F64" s="151"/>
      <c r="G64" s="151"/>
      <c r="H64" s="151"/>
      <c r="I64" s="151"/>
      <c r="J64" s="151"/>
      <c r="K64" s="151"/>
      <c r="L64" s="151"/>
      <c r="M64" s="151"/>
      <c r="N64" s="151"/>
      <c r="O64" s="151"/>
      <c r="P64" s="151"/>
      <c r="Q64" s="151"/>
      <c r="R64" s="151"/>
      <c r="S64" s="151"/>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7">
        <v>1</v>
      </c>
      <c r="AT64" s="150"/>
    </row>
    <row r="65" spans="2:46" ht="27" thickTop="1" thickBot="1" x14ac:dyDescent="0.3">
      <c r="B65" s="153"/>
      <c r="C65" s="155" t="s">
        <v>236</v>
      </c>
      <c r="D65" s="151"/>
      <c r="E65" s="151"/>
      <c r="F65" s="151"/>
      <c r="G65" s="151"/>
      <c r="H65" s="151"/>
      <c r="I65" s="151"/>
      <c r="J65" s="151"/>
      <c r="K65" s="151"/>
      <c r="L65" s="151"/>
      <c r="M65" s="151"/>
      <c r="N65" s="151"/>
      <c r="O65" s="151"/>
      <c r="P65" s="151"/>
      <c r="Q65" s="151"/>
      <c r="R65" s="151"/>
      <c r="S65" s="151"/>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7">
        <v>1</v>
      </c>
      <c r="AT65" s="149"/>
    </row>
    <row r="66" spans="2:46" ht="17.25" thickTop="1" thickBot="1" x14ac:dyDescent="0.3">
      <c r="B66" s="152" t="s">
        <v>65</v>
      </c>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9">
        <f>SUM(AT5:AT65)</f>
        <v>1.0040000000000002</v>
      </c>
    </row>
    <row r="67" spans="2:46" ht="16.5" thickTop="1" x14ac:dyDescent="0.25">
      <c r="B67" s="160" t="s">
        <v>268</v>
      </c>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2"/>
    </row>
    <row r="68" spans="2:46" x14ac:dyDescent="0.25">
      <c r="B68" s="163"/>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5"/>
    </row>
    <row r="69" spans="2:46" x14ac:dyDescent="0.25">
      <c r="B69" s="163"/>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64"/>
      <c r="AP69" s="164"/>
      <c r="AQ69" s="164"/>
      <c r="AR69" s="164"/>
      <c r="AS69" s="164"/>
      <c r="AT69" s="165"/>
    </row>
    <row r="70" spans="2:46" ht="16.5" thickBot="1" x14ac:dyDescent="0.3">
      <c r="B70" s="166"/>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8"/>
    </row>
    <row r="71" spans="2:46" ht="16.5" thickTop="1" x14ac:dyDescent="0.25"/>
  </sheetData>
  <mergeCells count="40">
    <mergeCell ref="B66:AS66"/>
    <mergeCell ref="B67:AT70"/>
    <mergeCell ref="AT53:AT58"/>
    <mergeCell ref="AT59:AT61"/>
    <mergeCell ref="AT62:AT65"/>
    <mergeCell ref="B53:B58"/>
    <mergeCell ref="B59:B61"/>
    <mergeCell ref="B62:B65"/>
    <mergeCell ref="AT31:AT38"/>
    <mergeCell ref="AT39:AT43"/>
    <mergeCell ref="AT44:AT46"/>
    <mergeCell ref="AT47:AT48"/>
    <mergeCell ref="AT49:AT52"/>
    <mergeCell ref="AT12:AT15"/>
    <mergeCell ref="AT16:AT17"/>
    <mergeCell ref="AT18:AT22"/>
    <mergeCell ref="AT23:AT25"/>
    <mergeCell ref="AT26:AT30"/>
    <mergeCell ref="I3:T3"/>
    <mergeCell ref="U3:AF3"/>
    <mergeCell ref="AG3:AR3"/>
    <mergeCell ref="D2:AR2"/>
    <mergeCell ref="AT5:AT11"/>
    <mergeCell ref="AS2:AS4"/>
    <mergeCell ref="AT2:AT4"/>
    <mergeCell ref="B47:B48"/>
    <mergeCell ref="B49:B52"/>
    <mergeCell ref="B2:B4"/>
    <mergeCell ref="C2:C4"/>
    <mergeCell ref="D3:H3"/>
    <mergeCell ref="B26:B30"/>
    <mergeCell ref="B31:B34"/>
    <mergeCell ref="B35:B38"/>
    <mergeCell ref="B39:B43"/>
    <mergeCell ref="B44:B46"/>
    <mergeCell ref="B5:B11"/>
    <mergeCell ref="B12:B15"/>
    <mergeCell ref="B16:B17"/>
    <mergeCell ref="B18:B22"/>
    <mergeCell ref="B23:B2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Aspectos críticos</vt:lpstr>
      <vt:lpstr>Evaluación </vt:lpstr>
      <vt:lpstr>Matriz de prioridades</vt:lpstr>
      <vt:lpstr>Vision Estrategica</vt:lpstr>
      <vt:lpstr>Proyectos</vt:lpstr>
      <vt:lpstr>Mapa de ruta</vt:lpstr>
      <vt:lpstr>Seguimiento y control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Yohana Guerra</cp:lastModifiedBy>
  <dcterms:created xsi:type="dcterms:W3CDTF">2021-09-07T21:33:15Z</dcterms:created>
  <dcterms:modified xsi:type="dcterms:W3CDTF">2024-10-03T20:21:55Z</dcterms:modified>
</cp:coreProperties>
</file>